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3256" windowHeight="13056" tabRatio="748" activeTab="0"/>
  </bookViews>
  <sheets>
    <sheet name="Projekty demo i kom CCS" sheetId="1" r:id="rId1"/>
    <sheet name="Projekty pilotażowe i badawcze" sheetId="2" r:id="rId2"/>
  </sheets>
  <definedNames/>
  <calcPr fullCalcOnLoad="1"/>
</workbook>
</file>

<file path=xl/sharedStrings.xml><?xml version="1.0" encoding="utf-8"?>
<sst xmlns="http://schemas.openxmlformats.org/spreadsheetml/2006/main" count="2420" uniqueCount="1125">
  <si>
    <t>Illinois</t>
  </si>
  <si>
    <t>2015</t>
  </si>
  <si>
    <t>Guangdong</t>
  </si>
  <si>
    <t>Alberta</t>
  </si>
  <si>
    <t>AUSTRALIA</t>
  </si>
  <si>
    <t>Western Australia</t>
  </si>
  <si>
    <t>North Dakota</t>
  </si>
  <si>
    <t>Tianjin</t>
  </si>
  <si>
    <t>Mississippi</t>
  </si>
  <si>
    <t>Zuid-Holland</t>
  </si>
  <si>
    <t>Texas</t>
  </si>
  <si>
    <t>Victoria</t>
  </si>
  <si>
    <t>Wyoming</t>
  </si>
  <si>
    <t>Shangdong</t>
  </si>
  <si>
    <t>Coffeyville Gasification Plant</t>
  </si>
  <si>
    <t>Kansas</t>
  </si>
  <si>
    <t>2013</t>
  </si>
  <si>
    <t>112 km</t>
  </si>
  <si>
    <t>California</t>
  </si>
  <si>
    <t>Louisiana</t>
  </si>
  <si>
    <t>225 km</t>
  </si>
  <si>
    <t>Quest</t>
  </si>
  <si>
    <t>1,6 km</t>
  </si>
  <si>
    <t>Saskatchewan</t>
  </si>
  <si>
    <t>Alberta Carbon Trunk Line ("ACTL") with Agrium CO2 Stream</t>
  </si>
  <si>
    <t>Century Plant</t>
  </si>
  <si>
    <t>2010</t>
  </si>
  <si>
    <t>Oklahoma</t>
  </si>
  <si>
    <t>2004</t>
  </si>
  <si>
    <t>14 km</t>
  </si>
  <si>
    <t>1986</t>
  </si>
  <si>
    <t>1972</t>
  </si>
  <si>
    <t>132 km</t>
  </si>
  <si>
    <t>1996</t>
  </si>
  <si>
    <t>2000</t>
  </si>
  <si>
    <t>140 km</t>
  </si>
  <si>
    <t>153 km</t>
  </si>
  <si>
    <t>66 km</t>
  </si>
  <si>
    <t>240 km</t>
  </si>
  <si>
    <t>329 km</t>
  </si>
  <si>
    <t>130 km</t>
  </si>
  <si>
    <t>374 km</t>
  </si>
  <si>
    <t>7 km</t>
  </si>
  <si>
    <t>460 km</t>
  </si>
  <si>
    <t>https://sequestration.mit.edu/</t>
  </si>
  <si>
    <t>Global CCS Institute</t>
  </si>
  <si>
    <t>800 km</t>
  </si>
  <si>
    <t>Mussafah 
(Abu Dhabi)</t>
  </si>
  <si>
    <t>150 km</t>
  </si>
  <si>
    <t>Santos Basin</t>
  </si>
  <si>
    <t>75 km</t>
  </si>
  <si>
    <t>Eastern Province</t>
  </si>
  <si>
    <t>http://www.sciencedirect.com/science/article/pii/S1876610214021304</t>
  </si>
  <si>
    <t>35 km</t>
  </si>
  <si>
    <t>Aquitaine</t>
  </si>
  <si>
    <t>29 km</t>
  </si>
  <si>
    <t>Lp.</t>
  </si>
  <si>
    <t>90-95%</t>
  </si>
  <si>
    <t>North East England,
Middelsbrough</t>
  </si>
  <si>
    <t>http://www.slideshare.net/globalccs/dr-seong-jegarl-the-status-and-prospects-of-ccs-demonstration-in-korea?next_slideshow=1</t>
  </si>
  <si>
    <t>Scotland,
Grangemouth</t>
  </si>
  <si>
    <t>Krechba</t>
  </si>
  <si>
    <t>356 km
(132 km + 224 km)</t>
  </si>
  <si>
    <t>43 km</t>
  </si>
  <si>
    <t>85 km</t>
  </si>
  <si>
    <t>158 km 
(21 km + 137 km)</t>
  </si>
  <si>
    <t>EOR</t>
  </si>
  <si>
    <t xml:space="preserve">EOR
</t>
  </si>
  <si>
    <t xml:space="preserve">EOR </t>
  </si>
  <si>
    <t>Lake Charles Methanol</t>
  </si>
  <si>
    <t>244 km</t>
  </si>
  <si>
    <t>200 km</t>
  </si>
  <si>
    <t>FI [º]</t>
  </si>
  <si>
    <t>LA [º]</t>
  </si>
  <si>
    <t>0 - do wyboru; 1 - złoża węglowodorów; 2 - poziomy solankowe</t>
  </si>
  <si>
    <t>NAZWA</t>
  </si>
  <si>
    <t>Snøhvit CO2 Storage</t>
  </si>
  <si>
    <t>Sleipner CO2 Storage</t>
  </si>
  <si>
    <t>Shute Creek Gas Processing Plant</t>
  </si>
  <si>
    <t>Terrell Natural Gas Processing Plant (poprzednio Val Verde Natural Gas Plants)</t>
  </si>
  <si>
    <t>Enid Fertilizer</t>
  </si>
  <si>
    <t>Air Products Steam Methane Reformer</t>
  </si>
  <si>
    <t>Lost Cabin Gas Plant</t>
  </si>
  <si>
    <t>Petrobras Santos Basin Pre-Salt Oil Field CCS</t>
  </si>
  <si>
    <t>Uthmaniyah CO2-EOR Demonstration</t>
  </si>
  <si>
    <t>Abu Dhabi CCS (Phase 1 being Emirates Steel Industries)</t>
  </si>
  <si>
    <t>Petra Nova Carbon Capture</t>
  </si>
  <si>
    <t>Illinois Industrial Carbon Capture and Storage</t>
  </si>
  <si>
    <t>Gorgon Carbon Dioxide Injection</t>
  </si>
  <si>
    <t>Alberta Carbon Trunk Line ("ACTL") with North West Redwater Partnership's Sturgeon Refinery CO2 Stream</t>
  </si>
  <si>
    <t xml:space="preserve">Yanchang Integrated Carbon Capture and Storage Demonstration
</t>
  </si>
  <si>
    <t>Studia</t>
  </si>
  <si>
    <t>Sinopec Qilu Petrochemical CCS</t>
  </si>
  <si>
    <t>CarbonNet</t>
  </si>
  <si>
    <t>AKTYWNY</t>
  </si>
  <si>
    <t>tak/nie</t>
  </si>
  <si>
    <t>tak</t>
  </si>
  <si>
    <t>nie</t>
  </si>
  <si>
    <t>Korea-CCS 1</t>
  </si>
  <si>
    <t>Korea-CCS 2</t>
  </si>
  <si>
    <t>Huaneng GreenGen IGCC Large-scale System (Phase 3)</t>
  </si>
  <si>
    <t>Caledonia Clean Energy</t>
  </si>
  <si>
    <t>China Resources Power (Haifeng) Integrated Carbon Capture and Sequestration Demonstration</t>
  </si>
  <si>
    <t>South West Hub</t>
  </si>
  <si>
    <t>Sinopec Shengli Power Plant CCS</t>
  </si>
  <si>
    <t>STATUS (kod)</t>
  </si>
  <si>
    <t>OPCJA SKŁADOWANIA (kod)</t>
  </si>
  <si>
    <t>STATUS (opis)</t>
  </si>
  <si>
    <t>0 - koncepcja; 1 - studia; 2 - budowa/realizacja; 3 - uruchamiany; 4 - funkcjonujący</t>
  </si>
  <si>
    <t>Budowa/realizacja</t>
  </si>
  <si>
    <t>Funkcjonujący</t>
  </si>
  <si>
    <t>Uruchamiany</t>
  </si>
  <si>
    <t>PAŃSTWO</t>
  </si>
  <si>
    <t>NORWEGIA</t>
  </si>
  <si>
    <t>FRANCJA</t>
  </si>
  <si>
    <t>CHINY</t>
  </si>
  <si>
    <t>WIELKA BRYTANIA</t>
  </si>
  <si>
    <t>REPUBLIKA KOREI</t>
  </si>
  <si>
    <t>STANY ZJEDNOCZONE</t>
  </si>
  <si>
    <t>KANADA</t>
  </si>
  <si>
    <t>HOLANDIA</t>
  </si>
  <si>
    <t>ZJEDNOCZONE EMIRATY ARABSKIE</t>
  </si>
  <si>
    <t>ARABIA SAUDYJSKA</t>
  </si>
  <si>
    <t>BRAZYLIA</t>
  </si>
  <si>
    <t>ALGIERIA</t>
  </si>
  <si>
    <t>Shaanxi</t>
  </si>
  <si>
    <t>Gangwon lub Chungnam</t>
  </si>
  <si>
    <t>do wyboru</t>
  </si>
  <si>
    <t>Mongolia Wewnętrzna</t>
  </si>
  <si>
    <t>Jilin</t>
  </si>
  <si>
    <t>Morze Północne</t>
  </si>
  <si>
    <t>Morze Barentsa</t>
  </si>
  <si>
    <t>STAN/PROWINCJA/REGION</t>
  </si>
  <si>
    <t>ILOŚĆ WYCHWYTYWANEGO CO2 (MT/rok)</t>
  </si>
  <si>
    <t>2,0</t>
  </si>
  <si>
    <t>1,0</t>
  </si>
  <si>
    <t>0,8</t>
  </si>
  <si>
    <t>3,0</t>
  </si>
  <si>
    <t>2,5</t>
  </si>
  <si>
    <t>4,0</t>
  </si>
  <si>
    <t>2,1</t>
  </si>
  <si>
    <t>1-5</t>
  </si>
  <si>
    <t>1,5</t>
  </si>
  <si>
    <t>2,7</t>
  </si>
  <si>
    <t>0,3-0,6</t>
  </si>
  <si>
    <t>3,4-4,0</t>
  </si>
  <si>
    <t>1,4</t>
  </si>
  <si>
    <t>0,9</t>
  </si>
  <si>
    <t>0,7</t>
  </si>
  <si>
    <t>% WYCHWYTYWANEJ EMISJI CO2</t>
  </si>
  <si>
    <t>80% lub więcej</t>
  </si>
  <si>
    <t>ponad 90%
(przewidywane)</t>
  </si>
  <si>
    <t>ponad 90%</t>
  </si>
  <si>
    <t>do 50%</t>
  </si>
  <si>
    <t>ROK URUCHOMIENIA</t>
  </si>
  <si>
    <t>2020-te</t>
  </si>
  <si>
    <t>INSTALACJA</t>
  </si>
  <si>
    <t>Produkcja cementu</t>
  </si>
  <si>
    <t xml:space="preserve">Produkcja nawozów sztucznych (węgiel kamienny)
</t>
  </si>
  <si>
    <t>Elektrownia (węgiel kamienny)</t>
  </si>
  <si>
    <t>Elektrownia (węgiel brunatny)</t>
  </si>
  <si>
    <t>Różne</t>
  </si>
  <si>
    <t>Elektrownia (węgiel kamienny, IGCC)</t>
  </si>
  <si>
    <t>Elektrownia (węgiel kamienny, 300 MW oxy-spalanie lub IGCC albo 100 MW oxy-spalanie)</t>
  </si>
  <si>
    <t>Oczyszczanie gazu ziemnego</t>
  </si>
  <si>
    <t>Zakłady chemiczne</t>
  </si>
  <si>
    <t xml:space="preserve">Najprawdopodobniej przetwarzanie węgla brunatnego
</t>
  </si>
  <si>
    <t>Produkcja paliw syntetycznych, w tym gazu syntetycznego (węgiel brunatny)</t>
  </si>
  <si>
    <t>Oczyszczanie gazu ziemnego (na morzu)</t>
  </si>
  <si>
    <t>Produkcja nawozów sztucznych (gaz ziemny)</t>
  </si>
  <si>
    <t>Produkcja wodoru</t>
  </si>
  <si>
    <t>Produkcja nawozów sztucznych  (koks naftowy)</t>
  </si>
  <si>
    <t>Produkcja wodoru (piaski bitumiczne)</t>
  </si>
  <si>
    <t>Produkcja żelaza i stali (gaz ziemny)</t>
  </si>
  <si>
    <t>Zakłady chemiczne - produkcja etanolu</t>
  </si>
  <si>
    <t>Rafineria ropy naftowej</t>
  </si>
  <si>
    <t xml:space="preserve">Produkcja paliw syntetycznych (węgiel kamienny)
</t>
  </si>
  <si>
    <t>WYCHWYT</t>
  </si>
  <si>
    <t xml:space="preserve">Przed spalaniem (gazyfikacja węgla)
</t>
  </si>
  <si>
    <t>Przed spalaniem (oczyszczanie gazu)</t>
  </si>
  <si>
    <t>Przed spalaniem /Procesy przemysłowe</t>
  </si>
  <si>
    <t>Procesy przemysłowe (produkcja wodoru)</t>
  </si>
  <si>
    <t>Po spalaniu</t>
  </si>
  <si>
    <t>Procesy przemysłowe</t>
  </si>
  <si>
    <t>Przed spalaniem (gazyfikacja węgla)</t>
  </si>
  <si>
    <t>Przed spalaniem</t>
  </si>
  <si>
    <t>Oxy-spalanie</t>
  </si>
  <si>
    <t>Przed lub Po spalaniu</t>
  </si>
  <si>
    <t>Przed spalaniem lub Oxy-spalanie</t>
  </si>
  <si>
    <t>Rurociąg na lądzie</t>
  </si>
  <si>
    <t>TRANSPORT (typ)</t>
  </si>
  <si>
    <t>TRANSPORT (odległość)</t>
  </si>
  <si>
    <t>Rurociąg(i) na lądzie</t>
  </si>
  <si>
    <t>Rurociąg (głównie) na morzu</t>
  </si>
  <si>
    <t>Na platformie</t>
  </si>
  <si>
    <t>-</t>
  </si>
  <si>
    <t>nie podano</t>
  </si>
  <si>
    <t>Rurociąg</t>
  </si>
  <si>
    <t>Rurociągami i statkiem</t>
  </si>
  <si>
    <t>Statkiem</t>
  </si>
  <si>
    <t>prawdopodobnie 250 km</t>
  </si>
  <si>
    <t>50-100 km do złoża ropy, 300 km do struktury solankowej</t>
  </si>
  <si>
    <t xml:space="preserve"> 382 km 
(280 km na lądzie + 102 km na morzu)
</t>
  </si>
  <si>
    <t>16 km na lądzie, 150 km lub 400 km na morzu</t>
  </si>
  <si>
    <t>80 km / 110 km</t>
  </si>
  <si>
    <t>KONFLIKTY INTERESÓW</t>
  </si>
  <si>
    <t>KRÓTKI OPIS PROJEKTU</t>
  </si>
  <si>
    <t>OPCJA SKŁADOWANIA (opis)</t>
  </si>
  <si>
    <t>UWAGI</t>
  </si>
  <si>
    <t>ŹRÓDŁA (podstawowe informacje, w tym linki WWW)</t>
  </si>
  <si>
    <t>ŹRÓDŁA (dodatkowe informacje, w tym linki WWW)</t>
  </si>
  <si>
    <t>SKRÓTY:</t>
  </si>
  <si>
    <t>EOR - Enhanced Oil Recovery (wspomaganie wydobycia ropy naftowej)</t>
  </si>
  <si>
    <t>Formacje solankowe na morzu</t>
  </si>
  <si>
    <t>Formacje solankowe na lądzie (pod złożem gazu)</t>
  </si>
  <si>
    <t>EOR i formacje solankowe na lądzie (Aquistore)</t>
  </si>
  <si>
    <t>Formacje solankowe na lądzie</t>
  </si>
  <si>
    <t>Sczerpane złoże gazu na morzu</t>
  </si>
  <si>
    <t>Sczerpane złoże gazu na lądzie</t>
  </si>
  <si>
    <t xml:space="preserve">Formacje solankowe na morzu
</t>
  </si>
  <si>
    <t>Nie podano</t>
  </si>
  <si>
    <t xml:space="preserve">Planowana zawartość CO2 w strumieniu zatłaczanym do składowiska &gt;95% obj.; łączna objętość N2, O2, Ar, CH4 i H2 nie więcej niż 4%. </t>
  </si>
  <si>
    <t xml:space="preserve">Wychwytywany jest strumień spalin z bloku (elektrociepłowni) nr 5. </t>
  </si>
  <si>
    <t>Strumień CO2 aktualnie odzielany w procesie gazyfikacji charakteryzuje się zawartością CO2 ponad 90%.</t>
  </si>
  <si>
    <t>Czystość strumienia CO2 do transportu &gt;95%.</t>
  </si>
  <si>
    <t xml:space="preserve">Strumień gazu do transportu zawiera ponad 99% CO2. </t>
  </si>
  <si>
    <t xml:space="preserve">Źródłem CO2 jest huta stali przemysłowej  produkująca do 3,2 mln ton żelaza gąbczastego DRI). Proces DRI wytwarza strumień CO2 o wysokiej czystości - ponad 98%, wypuszczany dotąd do atmosfery. </t>
  </si>
  <si>
    <t xml:space="preserve">Projekt Quest ma możliwość wychwytu około 1 mln ton CO2 rocznie, co obniży o około jedną trzecią emisję z instalacji do produkcji ropy z piasków bitumicznych. Czystość strumienia CO2 do transportu wynosi 99.2%.
</t>
  </si>
  <si>
    <t xml:space="preserve">Eksploatacja największego złoża ropy i gazu na świecie - Ghawar w Arabii Saudyjskiej. </t>
  </si>
  <si>
    <t xml:space="preserve">Zawartość CO2 w strumieniu na wejściu waha się w przedziale 25-50%. </t>
  </si>
  <si>
    <t>Produkcja nawozów azotowych daje strumień CO2 o wysokiej czystości, który może być osuszony i sprężony.</t>
  </si>
  <si>
    <t>Nie przewiduje się, chociaż nad poziomem solankowym zalegają złoża węgla.</t>
  </si>
  <si>
    <t>Nie przewiduje się.</t>
  </si>
  <si>
    <t xml:space="preserve">Możliwy (ew.) konflikt z użytkowym poziomem wodonośnym wystepującym ponad kompleksem uszczelniającym, zależnie od integralności uszczelnienia. </t>
  </si>
  <si>
    <t xml:space="preserve">Możliwy konflikt: zanieczyszczenie innych złóż węglowodorów w pobliżu przez migrację CO2 ze składowiska. </t>
  </si>
  <si>
    <t xml:space="preserve">Nie przewiduje się - formacja zbiornikowa - Viking Group (Jura), przykryta przez iłowce Górnej Jury - Paleocenu ta sama jak w przypadku  pobliskiego złoża ropy i gazu Troll - zatłaczanie będzie miało efekt raczej korzystny niż negatywny. </t>
  </si>
  <si>
    <t>Możliwy konflikt interesów z użytkowymi poziomami wodonośnymi: iw południowej i środkowej części basenu, Mount Simon Sandstone jest oddzielony od użytkowych poziomów wodonośnych kompleksem szeregu warstw uszczelniających i poziomów solankowych. W północnym IIllinois stosunkowo płytko wystepująca część Mount Simon Formation oddzielona jest od ważnego i intensywnie wykorzystywanego użytkowego poziomu wodonośnego Ironton-Gallesville tylko przez regionalne uszczelnienie Eau Claire. Stąd istnieje obawa, że wzrost ciśnienia i migracja solanki spowodowane przyszłą sekwestracją CO2 w tym rejonie może ewentualnie zanieczyścić podziemne wody użytkowe (słodkie).</t>
  </si>
  <si>
    <t>Ciężarówki</t>
  </si>
  <si>
    <t>Total Lacq CCS Project / Lacq Basin CCS Pilot Project</t>
  </si>
  <si>
    <t>Jingbian CCS Project /
 Jingbian Qiaojiawa pilot test</t>
  </si>
  <si>
    <t>Wydobywany na miejscu gaz ziemny charakteryzuje się wysoką zawartością CO2 (ponad 60%, reszta to metan).</t>
  </si>
  <si>
    <t>Ciepłownia 30 MWt, kocioł (oxy-spalanie) opalany gazem i ropą</t>
  </si>
  <si>
    <t>Sczerpane złoże gazu (złoże Rousse)</t>
  </si>
  <si>
    <t>EOR (złoże Jingbian-Qiaojiawa)</t>
  </si>
  <si>
    <t>Zakłady chemiczne Yulin (przetwarzanie węgla kamiennego)</t>
  </si>
  <si>
    <t>Wuqi Yougou pilot test</t>
  </si>
  <si>
    <t>EOR (złoże Wuqi-Yougou)</t>
  </si>
  <si>
    <t>Źródło CO2: instalacja do produkcji i oczyszczania gzu (LNG). Miejsce składowania CO2: formacja solankowa pod dnem morza w rejonie eksploatacji złoża gazu Snøhvit w Morzu Barentsa w sektorze norweskim. Składowanie w piaskowcach na głębokości 2,560-2,670 m poniżej poziomu morza - formacja Tubåen i 2,430-2,470 m poniżej poziomu morza - formacja Stø.</t>
  </si>
  <si>
    <t>Źródło CO2: gaz ziemny z pola Sleipner West, z zakładu przetwórczego na platformie Sleipner T, w sektorze norweskim. Miejsce składowania CO2: Formacja Utsira, ponad złożem gazu Sleipner East, Morze Północne, formacja solankowa - piaskowiec na głębokości około 800-1100 m poniżej poziomu morza.</t>
  </si>
  <si>
    <t>Źródło CO2: instalacje do oczyszczania gazu ziemnego w zachodnim Teksasie, USA. Miejsce składowania CO2: CO2 jest rozprowadzany do szeregu sczerpanych złóż ropy naftowej w Teksasie. W tym zatłaczanie CO2 do celów EOR do permskiej formacji Canyon Reef (wapień, 100% kalcytu) na głębokości 1,830-2,135 m poniżej poziomu terenu w złożu ropy Kelly-Snyder.</t>
  </si>
  <si>
    <t>Źródło CO2: instalacja do produkcji nawozów sztucznych Koch Nitrogen Company, Oklahoma, USA. Miejsce składowania CO2: CO2 jest rozprowadzany do złóż ropy naftowej położonych na południe od Oklahoma City w USA. Zatłaczanie CO2 do celów EOR w utworach węglanowych Pennsylvanian / Mississippian, na głębokości około 1,890 m pod poziomem terenu, w złożach ropy Sko-Vel-Tum i Golden Trend.</t>
  </si>
  <si>
    <t>Źródło CO2: instalacje do reformingu parowego gazu ziemnego zlokalizowane w rafinerii Valero Energy w porcie w Port Arthur, w stanie Teksas, USA. Składowanie CO2: złoże ropy West Hastings koło Houston, w Teksasie, USA. Zatłaczanie CO2 do celów EOR do formacji piaskowca Frio na głębokości około 1700 m pod poziomem terenu, przy złożu ropy naftowej West Hastings. Air Products przeprowadziło modernizację obu instalacji do reformingu parowego z adsorpcją próżniową w celu oddzielenia CO2 od strumienia przetwarzanego gazu.</t>
  </si>
  <si>
    <t>Źródło CO2: instalacja do oczyszczania gazu ziemnego Lost Cabin Gas Plant w Wyoming w USA. Miejsce składowania CO2: złoże ropy naftowej Bell Creek zlokalizowane w stanie Montana w USA. Zatłaczanie CO2 do celów EOR w kredowej formacji Muddy (Newcastle) na głębokości ok. 1400 m poniżej poziomu terenu w złożu Bell Creek w USA.</t>
  </si>
  <si>
    <t>Źródło CO2: instalacja do produkcji nawozów azotowych Coffeyville Resources Nitrogen Fertilizers w Coffeyville, w południowo-wschodnim Kansas, USA. Składowanie CO2: złoże ropy naftowej North Burbank Unit w hrabstwie Osage w stanie Oklahoma w USA. Zatłaczanie CO2 do celów EOR do formacji Pennsylvanian Burbank Sandstone, na głębokości około 914 m pod poziomem terenu.</t>
  </si>
  <si>
    <t>Sekwestracja CO2 w triasowej formacji solankowej Lesueur Sandstone Measures w basenie Southern Perth (Lesueur). Formacją uszczelniającą jest formacja łupków Eneabby.</t>
  </si>
  <si>
    <t>Źródło CO2: różne zakłady przemysłowe w dolinie Tees, północno-wschodnia Anglia, Wielka Brytania. Miejsce składowania CO2: analizowane są dwie lokalizacje (formacje solankowe) pod dnem Morza Północnego.</t>
  </si>
  <si>
    <t>Źródło CO2: elektrownia Caledonia - proponowana nowa elektrownia IGCC (technologia bloku gazowo-parowego ze zintegrowanym zgazowaniem paliwa) w Grangemouth Port w Szkocji, Wielka Brytania. Miejsce składowania CO2: badanie synergii z opcjami składowania projektu Peterhead - w (północnym) sektorze brytyjskim Morza Północnego. Możliwa lokalizacja (na morzu, formacje solankowe pod złożem gazu) w rejonie Outer Moray Firth, w sąsiedztwie St Fergus w Aberdeenshire w północno-wschodniej Szkocji.</t>
  </si>
  <si>
    <t>Źródło CO2: huta ESI, Mussafah, Abu Zabi. Miejsce składowania CO2: złoża ropy naftowej eksploatowane przez ADNOC, około 43 km SW od Abu Dhabi City, Zjednoczone Emiraty Arabskie. Zatłaczanie CO2 do celów EOR do kompleksu węglanowego Abu Dhabi.</t>
  </si>
  <si>
    <t>Strumień CO2 zostanie skompresowany i przesłany krótkim rurociągiem łączącym do istniejącej infrastruktury rurociągowej, o długości setek kilometrów, transportującej CO2 wzdłuż wybrzeża Zatoki Meksykańskiej do złóż ropy naftowej, gdzie jest wykorzystywany do wspomagania wydobycia ropy ("EOR").</t>
  </si>
  <si>
    <t>Źródło CO2: duzi emitenci CO2 w dolinie Latrobe w Australii Miejsce składowania CO2: Basen Gippsland na morzu, przy południowo-wschodnim wybrzeżu stanu Victoria, w Australii. Składowanie w strukturach geologicznych - formacje solankowe pod dnem morza, na głębokości 1000-1500 m p.p.m.</t>
  </si>
  <si>
    <t xml:space="preserve">Źródło CO2: elektrownia - instalacja demonstracyjna o mocy 400 MW (IGCC - blok gazowo-parowy ze zintegrowanym zgazowaniem paliwa) w Binhai New Area w Tianjin. Miejsce składowania CO2: analizowane są wszystkie opcje składownia, w tym możliwości EOR w w złożu ropy naftowej Tianjing Dagang. Faza III programu obejmuje budowę i eksploatację elektrowni IGCC o mocy 400 MW z powiązanymi instalacjami CCS zdolnymi do wychwytywania do 2 Mt CO2 rocznie. Przewiduje się, że wychwytywanie dwutlenku węgla w elektrowni o mocy 400 MW może rozpocząć się w około roku 2020. </t>
  </si>
  <si>
    <t>Źródło CO2: pływająca instalacja produkcyjna, magazynująca i wyładowcza zakotwiczona w Basenie Santos w pobliżu wybrzeża Rio de Janeiro w Brazylii. Miejsce składowania CO2: CO2 zatłaczany do złoża ropy naftowej Lula, zlokalizowanego (na morzu) w Basenie Santos. Zatłaczanie CO2 dla celów EOR do kolektora węglanowego pod utworami solnymi (warstwa soli ma grubość ponad 2000 metrów) na głębokości 5000-7000 m poniżej poziomu morza, obejmującego obszary Tupi i Iracema.</t>
  </si>
  <si>
    <t>Źródło CO2: blok nr 3 w elektrowni opalanej węglem Boundary Dam w pobliżu Estevan w stanie Saskatchewan w Kanadzie. Miejsce składowania CO2: podstawowa lokalizacja (1) to złoże ropy naftowej Weyburn, na północny zachód od elektrowni Boundary Dam w Saskatchewan, w Kanadzie; formacja roponośna na głębokości 1500 m. Reszta CO2 jest oddawana do projektu Aquistore i zatłaczana do formacji solankowych Winnipeg i Deadwood (2) na głębokości 3400 m. CO2 pozyskany z bloku nr 3 wykorzystywany głównie do EOR w złożu Weyburn i uzupełni dotychczasowe dostawy CO2 do złóż Weyburn-Midale transportowane 330 km rurociągiem Souris Valley z instalacji do gazyfikacji węgla w stanie Dakota Północna w USA.
1.Cenovus, który dostarcza CO2 z instalacji do gazyfikacji węgla w Północnej Dakocie w celu wspomagania wydobycia ropy (złoża Weyburn-Midale), zaproponował budowę 66-kilometrowego rurociągu do transportu CO2 z elektrowni Boundary Dam do złoża Weyburn (EOR). 2. Basen Williston - basen osadowy składa się z naprzemiennych skał porowatych, takich jak wapienie i piaskowce, oraz nieporowatych, takich jak łupki, anhydryt i sól. Formacja ta jest uważana za idealne miejsce do składowania CO2. Głębokość: 3400 m.</t>
  </si>
  <si>
    <t>Źródło CO2: instalacja do oczyszczania węglowodorów Hawiyah, Arabia Saudyjska. Miejsce składowania CO2: instalacja produkcyjna Uthmaniyah, złoże ropy naftowej Ghawar, Arabia Saudyjska. Projekt demonstracyjny CO2-EOR obejmuje kompresję i osuszenie CO2 z instalacji w Hawiyah, a następnie zatłaczanie do bogatych w organikę jurajskich mułowców na głębokości 1800-2100 m. Strategia zatłaczania obejmuje: 1. cztery otwory zatłaczające, cztery otwory produkcyjne i dwa otwory obserwacyjne; 2. naprzemienny cykl zatłaczania wody &amp; gazu (WAG) i zatłaczania CO2 (po miesiącu każdy); 3. odległość między otworami (zatłaczającymi) około 600 m; i 4. przetłaczanie CO2 pomiędzy otworami.</t>
  </si>
  <si>
    <t>Źródło CO2: instalacja do przetwarzania piasków bitumicznych Scotford w Fort Saskatchewan, Alberta, Kanada. Miejsce składowania CO2: struktura Radway, na północ od rafinerii Scotford, Alberta, Kanada. CO2 zatłaczany do formacji solankowej Basal Cambrian Sands na głębokości około 2000 m poniżej poziomu terenu. Ta formacja piaskowcowa jest izolowana wieloma warstwami skał uszczelniających i soli. Spąg formacji zalega na granitowym podłożu prekambryjskim a uszczelnienia ponad nią obejmują warstwy łupków i soli.</t>
  </si>
  <si>
    <t>Źródło CO2: instalacja ADM do produkcji etanolu z kukurydzy w Decatur, Illinois, USA. Miejsce składowania CO2: w sąsiedztwie instalacji ADM w Decatur, Illinois, USA. Składowanie CO2 w poziomach solankowych w dolnej części formacji Mount Simon Sandstone na głębokości około 2130 m poniżej poziomu terenu. Utwory Mount Simon Sandstone są przykryte formacją Eau Claire o miąższości 150 m, będącej podstawowym uszczelnieniem. Dwie inne formacje łupkowe, płycej występujące łupki Maquoketa i New Albany stanowią drugorzędne i trzeciorzędne uszczelnienie.</t>
  </si>
  <si>
    <t>Źródła CO2: 1. instalacje do gazyfikacji węgla Shaanxi Yanchang-China National Coal Yulin Energy Chemical Company w Jingbian IndustrialPark, prowincja Shaanxi, Chiny, 2. instalacje do gazyfikacji węgla Shaanxi Yanchang Petroleum Yulin Coal Chemical Company w Yulin City, prowincja Shaanxi, Chiny. Miejsce składowania CO2: główne lokalizacje to złoża ropy Jingbian i Wuqi w obszarze naftowym Yanchang, na południowy zachód od miasta Yulin, w Chinach. Zatłaczanie CO2 do celów EOR do triasowej formacji Yanchang w Basenie Ordos, na głębokości 1500 do 2200 m pod powierzchnią terenu.</t>
  </si>
  <si>
    <t>n.d.</t>
  </si>
  <si>
    <t>POLSKA</t>
  </si>
  <si>
    <t>80% (zatłaczane)</t>
  </si>
  <si>
    <t>do 90%</t>
  </si>
  <si>
    <t>Heilongjiang Province</t>
  </si>
  <si>
    <t>Uszczelnienie formacji solankowych może być niedostateczne, ponad nimi występują eksploatowane złoża ropy i gazu, na obszarze o skomplikowanej tektonice i aktywnym sejsmicznie.</t>
  </si>
  <si>
    <t>Formacje solankowe na morzu i lądzie, ew. EOR</t>
  </si>
  <si>
    <t>szerokość geograficzna</t>
  </si>
  <si>
    <t>długość geograficzna</t>
  </si>
  <si>
    <t>b.d</t>
  </si>
  <si>
    <t>b.d.</t>
  </si>
  <si>
    <t>Gundih CCS Pilot</t>
  </si>
  <si>
    <t>L.P.</t>
  </si>
  <si>
    <t>UDZIAŁ% CO2 I INNYCH GAZÓW W STRUMIENIU</t>
  </si>
  <si>
    <t>&gt;99% CO2</t>
  </si>
  <si>
    <t>ponad 99% CO2
(przewidywane)</t>
  </si>
  <si>
    <t>&gt;90% CO2</t>
  </si>
  <si>
    <t>&gt;98% CO2</t>
  </si>
  <si>
    <t>99% CO2</t>
  </si>
  <si>
    <t>90-93% CO2; 5-7% O2</t>
  </si>
  <si>
    <t>98% CO2; &lt;2% CH4 i in.; &lt;150 ppm H2S</t>
  </si>
  <si>
    <r>
      <t xml:space="preserve">&gt;95% </t>
    </r>
    <r>
      <rPr>
        <sz val="10"/>
        <rFont val="Arial"/>
        <family val="2"/>
      </rPr>
      <t>CO2; &lt;4% N2, O2, Ar, CH4 i H2</t>
    </r>
  </si>
  <si>
    <t>0,41</t>
  </si>
  <si>
    <t>Port of Rotterdam CCUS Backbone Initiative (Porthos)</t>
  </si>
  <si>
    <t>2,0-5,0</t>
  </si>
  <si>
    <t>Różne (rafineria, zakłady chemiczne, produkcja wodoru, produkcja nawozów sztucznych)</t>
  </si>
  <si>
    <t>54 km
(33 km na lądzie - trasa do wszystkich instalacji przemysłowych, 21 km na morzu)</t>
  </si>
  <si>
    <t>Sczerpane (2) złoża gazu na morzu</t>
  </si>
  <si>
    <t>Bardziej ambitny niż anulowany projekt ROAD (planowany na tym samym obszarze, ale przez innego operatora)</t>
  </si>
  <si>
    <t>https://co2re.co/StorageData</t>
  </si>
  <si>
    <t>http://conference2019.co2geonet.com/media/28988/1520_herfkens-sqz.pdf</t>
  </si>
  <si>
    <t>HyNet North West</t>
  </si>
  <si>
    <t>Northern Gas Network H21 North of England</t>
  </si>
  <si>
    <t>Acorn Scalable CCS Development</t>
  </si>
  <si>
    <t>Ervia Cork CCS</t>
  </si>
  <si>
    <t>IRLANDIA</t>
  </si>
  <si>
    <t>NW Anglia</t>
  </si>
  <si>
    <t>Północna Anglia</t>
  </si>
  <si>
    <t>Szkocja</t>
  </si>
  <si>
    <t>Hydrogen 2 Magnum (H2M) Project</t>
  </si>
  <si>
    <t>~2025</t>
  </si>
  <si>
    <t>Rurociągi</t>
  </si>
  <si>
    <t>94,5 km
(58+3,5 km na lądzie - nowe lub adaptacja istniejacych gazociagów, 31 km na morzu)</t>
  </si>
  <si>
    <t>https://hynet.co.uk/documents/</t>
  </si>
  <si>
    <t>https://www.northerngasnetworks.co.uk/event/h21-launches-national/</t>
  </si>
  <si>
    <t>Procesy przemysłowe (reforming parowy gazu ziemnego celem produkcji wodoru)</t>
  </si>
  <si>
    <t>głównie na morzu (instalacja do produkcji wodoru i wychwytu CO2 nad brzegiem morza); 120-160 km do struktur w południowej części brytyjskiego sektora Morza Północnego lub 850 do obszaru Troll w sektorze norweskim</t>
  </si>
  <si>
    <t>Formacje solankowe na morzu lub sczerpane złoża gazu na morzu</t>
  </si>
  <si>
    <t>1,5-20,0</t>
  </si>
  <si>
    <t xml:space="preserve">Około roku 2035 planowane jest oddanie do użytku docelowej infrastruktury pełnego łancucha CC(U)S dla całej północnej Anglii - byłby to bardzo duży projekt komercyjny, natomiast do roku 2035 byłby to projekt demonstracyjny o mniejszej skali. </t>
  </si>
  <si>
    <t>https://actacorn.eu/downloads</t>
  </si>
  <si>
    <t>Po spalaniu (separacja aminowa CO2 ze spalin pochodzących z różnych instalacji przemysłowych)</t>
  </si>
  <si>
    <t>Instalacja aminowa w pobliżu istniejacej instalacji do oczyszczania gazu</t>
  </si>
  <si>
    <t>Adaptacja istniejących rurociągów na morzu (78 km) oraz budowa nowych, dodatkowych odcinków na lądzie i morzu (w sumie ~8 km)</t>
  </si>
  <si>
    <t>Możliwa rozbudowa infrastruktury transportu i składowania do dalej położonych sczerpanych złóż gazu i występujących tam formacji solankowych.</t>
  </si>
  <si>
    <t>Munster</t>
  </si>
  <si>
    <t>https://www.gasnetworks.ie/corporate/gas-regulation/service-for-suppliers/code-of-operations/code-modifications/code-modification-forum-meetings/2019_cmf_meetings/20190612_Cod_Mod_Forum_CCS__H2-Slide-Presentation.pdf</t>
  </si>
  <si>
    <t xml:space="preserve">adaptacja rurociągu na morzu (i wybrzeżu) o długości 56 km oraz budowa ~2 km dodatkowych odcinków na lądzie </t>
  </si>
  <si>
    <t>nie określono (zapewne pobliskie struktury geologiczne pod dnem Morza Północnego)</t>
  </si>
  <si>
    <t>Rurociąg na morzu</t>
  </si>
  <si>
    <t>Groningen</t>
  </si>
  <si>
    <t>https://www.equinor.com/en/news/evaluating-conversion-natural-gas-hydrogen.html.html</t>
  </si>
  <si>
    <t>Elektrownia opalana gazem (3 bloki gazowo parowe po 440 MW każdy) - do przeróbki na opalaną wodorem</t>
  </si>
  <si>
    <t>nie określono technologii wychwytu</t>
  </si>
  <si>
    <t>Sczerpane złoża gazu (i ew. ropy) na morzu</t>
  </si>
  <si>
    <t>Obecność składowiska może w przyszłości utrudnić poszukiwania i wydobycie węglowodorów (z nowych złóż, odkrytych dzięki tym poszukiwaniom) w jego bezpośrednim sąsiedztwie.</t>
  </si>
  <si>
    <t>Nie stwierdzono</t>
  </si>
  <si>
    <t>KANADA/USA</t>
  </si>
  <si>
    <t>Saskatchewan/North Dakota</t>
  </si>
  <si>
    <t>Global CCS Institute;  https://www.lngworldnews.com/chevron-starts-up-gorgon-carbon-dioxide-injection-system/; https://www.theguardian.com/australia-news/2019/aug/08/gorgon-lng-plant-begins-long-delayed-carbon-capture-and-storage-project</t>
  </si>
  <si>
    <t>2 elektrownie (Aghada, Whitegate; gaz ziemny,układ gazowo-parowy, po 440 MW każda) i rafineria ropy naftowej (Irving Oil)</t>
  </si>
  <si>
    <t>2024 (pierwsza jednostka)</t>
  </si>
  <si>
    <t>3,0-4,0 (demo; poprzedzony pilotem 0,2 Mt/rok)</t>
  </si>
  <si>
    <t>1,5 (w dalszym etapie do 20 Mt/rok)</t>
  </si>
  <si>
    <t>Po spalaniu (absorpcja aminowa 98%, membranowa 95%)</t>
  </si>
  <si>
    <t>150 km (do złoża Jingbian) lub 330 km (do złoża Wuqi)</t>
  </si>
  <si>
    <t>https://hydrogenenergysupplychain.com/</t>
  </si>
  <si>
    <t>Hydrogen Energy Supply Chain (HESC) project</t>
  </si>
  <si>
    <t>Victoria, Latrobe Valley</t>
  </si>
  <si>
    <t>Produkcja wodoru (z węgla brunatnego)</t>
  </si>
  <si>
    <t>Drax bioenergy carbon capture pilot plant</t>
  </si>
  <si>
    <t>Załącznik A - Baza projektów CCS: Projekty pilotażowe pełnego łańcucha CCS (wybrane)</t>
  </si>
  <si>
    <t>Anglia, North Yorkshire, Selby</t>
  </si>
  <si>
    <t>https://www.drax.com/press_release/world-first-co2-beccs-ccus/</t>
  </si>
  <si>
    <t>Pilotażowa instalacja wychwytu pracuje od lutego 2019 roku z wydajnością 1 t CO2/dzień. Wychwytywane CO2 pochodzi z bloku elektrowni Drax opalanego w 100% biomasą.</t>
  </si>
  <si>
    <t>2019 (pilot)</t>
  </si>
  <si>
    <t>34.25</t>
  </si>
  <si>
    <t>132.87</t>
  </si>
  <si>
    <t>Osaki CoolGen Project</t>
  </si>
  <si>
    <t>JAPONIA</t>
  </si>
  <si>
    <t xml:space="preserve">Hiroshima prefecture, Osakikamijima </t>
  </si>
  <si>
    <t>2020 (pilot)</t>
  </si>
  <si>
    <t>elektrownia opalana węglem kamiennym</t>
  </si>
  <si>
    <t>Mikawa Post Combustion Capture Demonstration Plant</t>
  </si>
  <si>
    <t>Fukuoka, Omuta City</t>
  </si>
  <si>
    <t>0,18</t>
  </si>
  <si>
    <t>po spalaniu</t>
  </si>
  <si>
    <t>elektrownia opalana biomasą (BCCS)</t>
  </si>
  <si>
    <t>blok elektrowni opalany w 100% biomasą (BCCS)</t>
  </si>
  <si>
    <t>Toshiba Corporation i Mizuho Information &amp; Research Institute kierują konsorcjum budującym i testującym instalację wychwytu o wydajności ponad 500 t CO2/d, ze spalin elektrociepłowni Mikawa. Budowa opiera się o doświadczenia z instalacji o b. małej skali działającej już przez ponad 10 000 godzin.</t>
  </si>
  <si>
    <t>Guohua Jinjie CCS Full Chain Demonstration</t>
  </si>
  <si>
    <t>0,15</t>
  </si>
  <si>
    <t>cysterny (na ciężarówkach)</t>
  </si>
  <si>
    <t>adsorpcja chemiczna lub na substancjach stałych (membrany?)</t>
  </si>
  <si>
    <t>2003 (pilot w małej skali), 2020 (pilot w dużej skali)</t>
  </si>
  <si>
    <t>CNPC Jilin Oil Field CO2 EOR (b. PetroChina Jilin Oil Field EOR Project (Phase 2))</t>
  </si>
  <si>
    <t>0,6</t>
  </si>
  <si>
    <t>Poprzednio prowadzono zatłaczanie CO2 do złoża ropy Jilin na skalę pilotażową - do końca 2017 roku przez poprzednie 12 lat zatłoczono w sumie 1,12 mln ton CO2..</t>
  </si>
  <si>
    <t>Sinopec Zhongyuan Carbon Capture Utilization and Storage Pilot Project</t>
  </si>
  <si>
    <t>He’Nan province</t>
  </si>
  <si>
    <t>0,12</t>
  </si>
  <si>
    <t>2006 (pilot w małej skali)</t>
  </si>
  <si>
    <t xml:space="preserve">Zakłady petrochemiczne (gaz odpadowy) </t>
  </si>
  <si>
    <t>Proces FCC przed spalaniem, spalanie w tlenie w regeneratorze oraz po spalaniu ze spalin z FCC</t>
  </si>
  <si>
    <t>https://www.woodmac.com/reports/upstream-oil-and-gas-zhongyuan-oil-fields-4654015</t>
  </si>
  <si>
    <t>Zatłaczanie na skalę pilotażową 20 tys. ton/rok od roku 2006, natomiast w roku 2015 dodano instalację wychwytu o wydajności 100 tys. ton rocznie. CO2 wychwytywany w kompleksie petrochemicznym w prowincji Henan jest transportowany do złoża ropy Zhongyuan (jedno z grupy złóż Shengli) do celów EOR. Formacje złożowe charakteryzują się tam wysoką temperaturą i ciśnieniem, co stwarzało problemy techniczne - w związku z tym zastosowano szereg technologii wspomagania wydobycia ropy (w tym CO2-EOR).</t>
  </si>
  <si>
    <t xml:space="preserve">Shaanxi prov., Yulin, Jinjiezhen </t>
  </si>
  <si>
    <t>Shenhua Guohua Jinjie Energy, spółka Shenhua Group, kończy budowę instalacji wychwytu w elektrowni opalanej węglem w prowincji Shaanxi. Wychwytywany CO2 w ilości 150 tys. ton/rok ma być transportowany cysternami do miejsca składowania wcześniej funkcjonującego projektu pilotażowego Shenhua Ordos (struktura Chenjiacun w Mongolii wewnętrznej).</t>
  </si>
  <si>
    <t>https://www.globalccsinstitute.com/news-media/insights/new-ccs-facilities-added-to-global-ccs-institute-database/</t>
  </si>
  <si>
    <t xml:space="preserve">Shaanxi Province, Dingbian </t>
  </si>
  <si>
    <t>Produkcja paliw syntetycznych (węgiel kamienny)</t>
  </si>
  <si>
    <t>https://www.globalccsinstitute.com/news-media/insights/carbon-capture-and-storage-in-de-carbonising-the-chinese-economy/</t>
  </si>
  <si>
    <t>http://www.infopetro.com/company/ViewCompany.asp?id=897</t>
  </si>
  <si>
    <t>Xinjiang Province, Karamay</t>
  </si>
  <si>
    <t>0,1</t>
  </si>
  <si>
    <t>https://innovations.icac.com/karamay-dunhua-project/</t>
  </si>
  <si>
    <t>zakłady petrochemiczne - produkcja metanolu</t>
  </si>
  <si>
    <t>Tomakomai CCS demonstration pilot project</t>
  </si>
  <si>
    <t>Hokkaido, Tomakomai</t>
  </si>
  <si>
    <t>https://www.japanccs.com/en/</t>
  </si>
  <si>
    <t>0,2</t>
  </si>
  <si>
    <r>
      <t>Elektrownia,</t>
    </r>
    <r>
      <rPr>
        <sz val="10"/>
        <rFont val="Arial"/>
        <family val="2"/>
      </rPr>
      <t xml:space="preserve"> przetwarzanie gazu</t>
    </r>
  </si>
  <si>
    <t>0,0004</t>
  </si>
  <si>
    <t>Wabash CO2 Sequestration</t>
  </si>
  <si>
    <t>indiana</t>
  </si>
  <si>
    <t>San Juan Generating Station Carbon Capture</t>
  </si>
  <si>
    <t>6</t>
  </si>
  <si>
    <t>Dotychczas zatłoczono ponad 4 mln t CO2.</t>
  </si>
  <si>
    <t>Occidental Petroleum Corporation i White Energy proponują wychwytywanie CO2 z dwóch instalacji White Energy do produkcji etanolu w Hereford i Plainview, Texas. Wychwytywany CO2 będzie składowany w ramach przedsięwzięć EOR w złożach ropy naftowej firmy Occidental na obszarze Basenu Perrmskiego.</t>
  </si>
  <si>
    <t>https://www.businesswire.com/news/home/20180619005792/en/Occidental-Petroleum-White-Energy-Study-Feasibility-Capturing</t>
  </si>
  <si>
    <t>EPA zaakceptowala plany kompleksowego monitoringu (MRV) dla EOR/złóż ropy</t>
  </si>
  <si>
    <t>produkcja amoniaku, nawozów sztucznych</t>
  </si>
  <si>
    <t>https://www.thechemicalengineer.com/news/wabash-valley-resources-closes-investment-for-ccs-project/</t>
  </si>
  <si>
    <t>New Mexico</t>
  </si>
  <si>
    <t>Projekt otrzymał znaczne dofinansowanie OGCI Climate Investments (kwota inwestycji nieujawniona); potencjalnie jest to największy projekt CCS w formacjach solankowych w USA..</t>
  </si>
  <si>
    <t>w bliskim sąsiedztwie instalacji (&lt;1 km)</t>
  </si>
  <si>
    <t>Po spalaniu (separacja aminowa CO2 ze spalin)</t>
  </si>
  <si>
    <t>https://eu.daily-times.com/story/news/local/2019/12/10/carbon-capture-mitsubishi-enchant-energy-san-juan-generating-station-retrofit/4387594002/</t>
  </si>
  <si>
    <t xml:space="preserve">Projekt ma przedłużyć życie elektrowni węglowej i jako taki spotyka się z mieszanym przyjęciem wśród mediów i społeczności lokalnych (w tym z negatywnymi opiniami ze strony zwolenników OZE) </t>
  </si>
  <si>
    <t>Formacje solankowe na lądzie i EOR</t>
  </si>
  <si>
    <t>Global CCS Institute;  https://eu.daily-times.com/story/news/local/2020/01/17/san-juan-generating-station-farmington-new-mexico/4492916002/</t>
  </si>
  <si>
    <t>ok. 32 km w przypadku formacji solankowych; podłączenie do sieci rurociągów EOR Basenu Permskiego (?).</t>
  </si>
  <si>
    <t>OXY and Carbon Engineering Direct Air Capture and EOR Facility</t>
  </si>
  <si>
    <t>ok. 2025</t>
  </si>
  <si>
    <t>DAC (wychwytywanie CO2 wprost z powietrza), EOR na złożu ropy</t>
  </si>
  <si>
    <t>DAC</t>
  </si>
  <si>
    <t>n.d. (na złożu)</t>
  </si>
  <si>
    <t>https://qz.com/1638096/the-story-behind-the-worlds-first-large-direct-air-capture-plant/</t>
  </si>
  <si>
    <t>Finansowanie projektu opiera się o uprawnienia LCFS (rozporządzenie gubernatora stanu Kalifornia - obowiązuje wszędzie; ok. 160 USD/t CO2 wychwyconego z powietrza) oraz, w mniejszym stopniu, ulgę podatkową 45Q (EOR; 35 USD/t .</t>
  </si>
  <si>
    <t>Cal Capture</t>
  </si>
  <si>
    <t>elektrownia iGCC (gaz ziemny)</t>
  </si>
  <si>
    <t>Velocys’ Bayou Fuels Negative Emission Project</t>
  </si>
  <si>
    <t>w sąsiedztwie instalacji (&lt;100 km)</t>
  </si>
  <si>
    <t>0,3-0,5</t>
  </si>
  <si>
    <t>produkcja paliwa (diesel) z biomasy</t>
  </si>
  <si>
    <t>CO2 będzie wykorzystywany do przedsięwzięcia EOR na jednym ze zlóż ropy firmy Occidental, której filią jest Oxy Low Carbon Ventures LLC.</t>
  </si>
  <si>
    <t>https://www.velocys.com/2019/10/10/negative-emission-fuel-agreement/</t>
  </si>
  <si>
    <t>Oxy Low Carbon Ventures, LLC planuje wychwytywanie, transport i składowanie CO2 z proponowanej przez Velocys Inc instalacji do produkcji paliwa (diesel) z biomasy Bayou w Natchez, Mississipi. Gdy zostanie uruchomiona w 2024, instalacja będzie wychwytywać 0,3 do 0,5 mln ton CO2/rok, umożliwiając produkcję paliwa o ujemnej emisji do transportu drogowego (samochody, ciężarówki).</t>
  </si>
  <si>
    <t>Abu Dhabi CCS Phase 2: Natural gas processing plant</t>
  </si>
  <si>
    <t>1,9-2,3</t>
  </si>
  <si>
    <t>https://www.ogj.com/refining-processing/gas-processing/new-plants/article/17296298/adnoc-set-to-expand-carboncapture-program</t>
  </si>
  <si>
    <t>na złożu ropy i gazu</t>
  </si>
  <si>
    <t>Habshan (Abu Dhabi)</t>
  </si>
  <si>
    <t>CarbonSAFE Illinois – Macon County</t>
  </si>
  <si>
    <t>różne (elektrownia, produkcja etanolu, etc.)</t>
  </si>
  <si>
    <t>rożne opcje (w tym po spalaniu, procesy przemysłowe)</t>
  </si>
  <si>
    <t>Składowanie CO2 w tej samej formacji co w projekcie Wabash CO2 Sequestration (Mt Simon Sandstone), ale w innej lokalizacji.</t>
  </si>
  <si>
    <t>https://blogs.illinois.edu/view/7447/755591</t>
  </si>
  <si>
    <t>Prairie State Generating Station Carbon Capture</t>
  </si>
  <si>
    <t>5-6</t>
  </si>
  <si>
    <t>elektrownia (węgiel kamienny)</t>
  </si>
  <si>
    <t>https://www.energy.gov/fe/foa-2058-front-end-engineering-design-feed-studies-carbon-capture-systems-coal-and-natural-gas</t>
  </si>
  <si>
    <t>Po spalaniu (aminy - technologia Mitsubishi Heavy Industries)</t>
  </si>
  <si>
    <t>Uniwersytet otrzymał grant U.S. Department of Energy na wykonanie studium FEED dotyczącego wychwytywania 5-6 mln ton CO2/rok z bloku 816 MWe opalanej węglem elektrowni Prairie State Energy Campus w Marissa, Illinois, USA. Rozpatrywana jest, jako kluczowa, nowa technologia wychwytywania (po spalaniu) Mitsubishi Heavy Industries - KS-21 &amp; Advanced KM CDR Process™.</t>
  </si>
  <si>
    <t>Plant Daniel Carbon Capture</t>
  </si>
  <si>
    <t>Po spalaniu (aminy - technologia Linde-BASF)</t>
  </si>
  <si>
    <t>Lokalizacja zbliżona do Mississippi Clean Energy Project.</t>
  </si>
  <si>
    <t>Mustang Station of Golden Spread Electric Cooperative Carbon Capture</t>
  </si>
  <si>
    <t>elektrownia (blok gazowo-parowy opalany gazem ziemnym)</t>
  </si>
  <si>
    <t>Gerald Gentleman Station Carbon Capture</t>
  </si>
  <si>
    <t>Nebraska</t>
  </si>
  <si>
    <t>Po spalaniu (aminy - technologia ION)</t>
  </si>
  <si>
    <t>W projekcie przewidziano wychwytywanie do 3,8 mln ton CO2/rok z 700 MWe bloku nr 2 elektrowni na węgiel kamienny Gerald Gentleman Station, z wykorzystanie technologii wychwytu firmy ION Engineering (solwenty/aminy ICE-21). Realizowane jest studium FEED projektu, dofinansowane przez US DOE.</t>
  </si>
  <si>
    <t>Dry Fork Integrated Commercial Carbon Capture and Storage (CCS)</t>
  </si>
  <si>
    <t>nie podano (w promieniu do 40 km od instalacji)</t>
  </si>
  <si>
    <r>
      <t>Oxy-spalanie</t>
    </r>
    <r>
      <rPr>
        <sz val="10"/>
        <rFont val="Arial"/>
        <family val="2"/>
      </rPr>
      <t xml:space="preserve"> oraz przed spalaniem</t>
    </r>
  </si>
  <si>
    <t>Project Tundra</t>
  </si>
  <si>
    <t>2025-2026</t>
  </si>
  <si>
    <t>Po spalaniu (aminy - technologia Fluor)</t>
  </si>
  <si>
    <t>Realizowane jest studium FEED, przewidziano wychwytywanie CO2 z wykorzystaniem technologii Econamine FG Plus firmy Fluor.</t>
  </si>
  <si>
    <t>Global CCS Institute;   https://www.projecttundrand.com/;   https://undeerc.org/pcor/co2sequestrationprojects/NDCarbonSafe.aspx</t>
  </si>
  <si>
    <t>Project ECO2S: Early CO2 Storage Complex in Kemper County</t>
  </si>
  <si>
    <t>Drax BECCS Project</t>
  </si>
  <si>
    <t>LafargeHolcim Cement Carbon capture</t>
  </si>
  <si>
    <t>The ZEROS Project</t>
  </si>
  <si>
    <t>Integrated Midcontinent Stacked Carbon Storage Hub</t>
  </si>
  <si>
    <t>4</t>
  </si>
  <si>
    <t>0,725</t>
  </si>
  <si>
    <t>2025-2035</t>
  </si>
  <si>
    <t>Elektrownia (węgiel kamienny i biomasa; blok opalany biomasą)</t>
  </si>
  <si>
    <t>https://www.drax.com/about-us/our-projects/bioenergy-carbon-capture-use-and-storage-beccs/</t>
  </si>
  <si>
    <t>Rurociąg(i) na lądzie i dnie morza</t>
  </si>
  <si>
    <t>BECCS - bioenergia z CCS (odzyskiwanie CO2 związanego w biomasie poprzez spalanie lub procesy przemysłowe)</t>
  </si>
  <si>
    <t>Yorkshire and the Humber</t>
  </si>
  <si>
    <t>North East England</t>
  </si>
  <si>
    <t>Elektrownia CGGT (bloki gazowo-parowe z turbiną gazową) opalana gazem ziemnym</t>
  </si>
  <si>
    <t>Clean Gas Project wykorzysta gaz ziemny do produkcji energii elektrycznej w blokach gazowo-parowych z turbiną gazową (CCGT),  zaś CO2 będzie wychwytywany i transportowany rurociągiem celem składowania w formacjach geologicznych pod dnem południowej części Morza Północnego. Wybudowana infrastruktura pozwoli klastrowi zakładów przemysłowych w rejonie Teesside i okolic na składowanie wychwytywanych emisji CO2 z tych zakładów (w sumie docelowe możliwości składowania wynoszą 1 mld ton CO2).</t>
  </si>
  <si>
    <t>Po spalaniu i/lub przed spalaniem</t>
  </si>
  <si>
    <t>Colorado</t>
  </si>
  <si>
    <t>Po spalaniu (technologia Svante - membrany)</t>
  </si>
  <si>
    <t>https://www.lafargeholcim.com/joint-carbon-capture-project-usa-plant</t>
  </si>
  <si>
    <t>Wychwytywany CO2 ma być wykorzystany do przedsięwzięcia EOR na złożu ropy firmy Occidental w Basenie Permskim.</t>
  </si>
  <si>
    <t>Różne/do wyboru</t>
  </si>
  <si>
    <t>https://www.osti.gov/biblio/1476351-carbonsafe-establishing-early-co2-storage-complex-kemper-county-mississippi-project-eco2s</t>
  </si>
  <si>
    <t>Lokalizacja w pobliżu Kemper County Energy Facility (Plant Ratcliffe), elektrowni opalanej gazem, budownej na miejsce anulowanego w roku 2017 projektu CCS o tej samej nazwie (elektrowni IGCC opalanej węglem brunatnym; poprzednia nazwa Kemper County IGCC Project).</t>
  </si>
  <si>
    <t>Różne (produkcja etanolu, elektrownie, rafinerie, etc.)</t>
  </si>
  <si>
    <t>Nebraska&amp;Kansas</t>
  </si>
  <si>
    <t>EOR i formacje solankowe na lądzie</t>
  </si>
  <si>
    <t>http://www.kgs.ku.edu/PRS/IMSCSH/about.html</t>
  </si>
  <si>
    <t>Różne/do wyboru (głównie po spalaniu)</t>
  </si>
  <si>
    <t>Integrated Midcontinent Stacked Carbon Storage Hub obejmuje budowę komercyjnego hubu składowania CO2 w stanach Nebraska i Kansas. Hub składowania będzie częścią zintegrowanej infrastruktury zbierania (wychwytywania), transportu i składowania CO2, umożliwiającej zebranie CO2 ze skoncentrowanych na niewielkim obszarze zakładów produkcji etanolu, elektrowni i rafinerii.</t>
  </si>
  <si>
    <t>https://www.eenews.net/stories/1062379959</t>
  </si>
  <si>
    <t>Gazyfikacja/spalanie odpadów i produkcja pary wodnej</t>
  </si>
  <si>
    <t>Procesy przemysłowe/spalanie w tlenie</t>
  </si>
  <si>
    <t>ok. 2029</t>
  </si>
  <si>
    <t>Pojedyncza instalacja komercyjna ma mieć moc 120 MWe i rprodukowac ok. 28 mln ton wody destylowanej (skraplanej z pary wodnej).</t>
  </si>
  <si>
    <t>W projekcie ZEROS proponuje się budowę 2 instalacji (1 w Liberty, hrabstwo Liberty i 1 w hrabstwie Chambers, Texas, USA), zaprojektowanych do gazyfikacji i spalania paliw z odpadów w procesie opartym na spalaniu w tlenie (oxy-spalanie). Zapewnia to wysoką koncentrację CO2 w spalinach, odpowiednią do wychwytu i następnie składowania.</t>
  </si>
  <si>
    <t>3,8</t>
  </si>
  <si>
    <t>Zatłoczono w sumie około 51 kt CO2 w ciągu 39 miesięcy, prowadzono monitoring po zakończeniu zatłaczania</t>
  </si>
  <si>
    <t>Kontynuacja (po budowie rurociągu) w ramach dużego projektu Yanchang Integrated Carbon Capture and Storage Demonstration</t>
  </si>
  <si>
    <t>Formacje solankowe pod dnem morza</t>
  </si>
  <si>
    <t>n.d. (otwory obok instalacji)</t>
  </si>
  <si>
    <t>Popierany przez japońskie ministerstwo gospodarki, handlu i przemysłu (METI), zintegrowany projekt obejmuje wychwytywanie CO2 z instalacji do produkcji wodoru (reforming parowy gazu ziemnego z adsorpcją zmiennociśnieniową) w rafinerii Idemitsu Kosan w porcie Tomakomai (Hokkaido). Przewidziano zatłaczanie 100 kt CO2/rok w latach 2016-2018(2019) do formacji solankowych pod dnem morza (blisko wybrzeża - 2 otwory kierunkowe), a następnie monitoring (przez 2 lata) po zakończeniu zatłaczania. Składowanie przewidziano w formacjach Moebetsu (głębokość 1,1 km) i/lub Takinoe (2,4 km). Formacja Moebetsu obejmuje kolektor - piaskowiec czwartorzędowy o miąższości 100 m, porowatości 20-40% i przepuszczalności 9-25mD. Uszczelnieniem dla tego kolektora jest  warstwa mułowca (w obrębie tej samej formacji) o miąższości około 200m. Drugi kolektor to formacja Takinoue obejmująca około 600m mioceńskich skała wulkaniczych i wulkanoklastycznych, o porowatości 3-19% i przepuszczalności od 0,01mD do 2,6D. Kolektor ten jest przykryty warstwą mułowca o miąższości 1,1 km.</t>
  </si>
  <si>
    <t>Dotychczas zatłoczono (2016-2019) około 300 tys. ton CO2.</t>
  </si>
  <si>
    <t>0,4</t>
  </si>
  <si>
    <t>1</t>
  </si>
  <si>
    <t>5</t>
  </si>
  <si>
    <t>1,7</t>
  </si>
  <si>
    <t>1,75</t>
  </si>
  <si>
    <t>1,2</t>
  </si>
  <si>
    <t xml:space="preserve">Gaz na wejściu do instalacji do oczyszczania zawiera  66% CO2, 21% CH4, 5% H2S, 7% N2, 0,6% He </t>
  </si>
  <si>
    <r>
      <t xml:space="preserve">35-50% </t>
    </r>
    <r>
      <rPr>
        <sz val="10"/>
        <rFont val="Arial"/>
        <family val="2"/>
      </rPr>
      <t>CO2; 50-65% H2S (gaz kwaśny wtłaczany na miejscu)</t>
    </r>
  </si>
  <si>
    <t>Funkcjonujący/Zakończony</t>
  </si>
  <si>
    <t>98,35%mol CO2; 6ppm H2S; 1,49%mol CH4 i in.; 0,07%mol N2</t>
  </si>
  <si>
    <t>96%mol CO2; 0,9%mol H2S; 3%mol CH4 i in.; 0,1%mol CO; &lt;0,03%mol N2; 0,002%v H2O</t>
  </si>
  <si>
    <t xml:space="preserve">https://ptrc.ca/projects/co2-eor-and-storage/aquistore; 
https://www.saskpower.com/our-power-future/infrastructure-projects/carbon-capture-and-storage/boundary-dam-carbon-capture-project;
https://www.gem.wiki/Boundary_Dam_Integrated_Carbon_Capture_%26_Storage_Demonstration_Project
</t>
  </si>
  <si>
    <t xml:space="preserve">https://www.cslforum.org/cslf/sites/default/files/documents/AbuDhabi2017/AbuDhabi2017-AlShehri-UthmaniyahProject-TG.pdf
</t>
  </si>
  <si>
    <t>35(79)%</t>
  </si>
  <si>
    <t>99,23% CO2; 0,65% H2; 0,09% CH4; 0,02% CO</t>
  </si>
  <si>
    <t>99,08% CO2</t>
  </si>
  <si>
    <t>95,2%(98%)</t>
  </si>
  <si>
    <t xml:space="preserve">99,51%mol CO2, 0,30%mol H2, 0,07%mol CO, 0,10%mol CH4, &lt;0,01%mol N2 i Ar </t>
  </si>
  <si>
    <t xml:space="preserve">99,07%mol CO2, 0,37%mol H2, 0,37%mol N2, 0,20%mol CH4 </t>
  </si>
  <si>
    <t>44,716%mol (99,25%)</t>
  </si>
  <si>
    <t>98,80%vol CO2, 0,33% N2, 0,77% CO, 0,01% CH4</t>
  </si>
  <si>
    <t>&gt;95%</t>
  </si>
  <si>
    <t>https://www.spglobal.com/platts/en/market-insights/latest-news/natural-gas/022820-californias-elk-hills-carbon-capture-plant-gets-backing-from-oil-and-gas-industry-fund; https://ww2.energy.ca.gov/sitingcases/elkhills/index.html</t>
  </si>
  <si>
    <t>https://www.energy.gov/sites/prod/files/2013/05/f0/EIS-0464-DEIS-2013.pdf</t>
  </si>
  <si>
    <t>99% CO2, 0,67% CO, 0,32% H2</t>
  </si>
  <si>
    <t>&gt;90%</t>
  </si>
  <si>
    <t>https://oilandgasclimateinitiative.com/climate-investments-announces-progression-of-the-uks-first-commercial-full-chain-carbon-capture-utilization-and-storage-project/</t>
  </si>
  <si>
    <t>https://www.dmp.wa.gov.au/South-West-Hub-CCS-1489.aspx</t>
  </si>
  <si>
    <t>Global CCS Institute;     https://www.netzeroteesside.co.uk/</t>
  </si>
  <si>
    <t>https://www.bp.com/en/global/corporate/news-and-insights/reimagining-energy/net-zero-teesside-project.html</t>
  </si>
  <si>
    <t>https://sequestration.mit.edu/tools/projects/korea_ccs.html</t>
  </si>
  <si>
    <t>http://www.zeroco2.no/projects/korea-ccs2</t>
  </si>
  <si>
    <t>https://events.development.asia/system/files/materials/2015/10/tianjin-integrated-gasification-combined-cycle-power-plant-project-new-power-generation-technology.pdf</t>
  </si>
  <si>
    <t>90%(95%)</t>
  </si>
  <si>
    <t>Global CCS Institute;   https://co2re.co/StorageData</t>
  </si>
  <si>
    <t>Formacje solankowe na lądzie i/lub EOR</t>
  </si>
  <si>
    <t>https://www.researchgate.net/publication/273193762_Snohvit_The_History_of_Injecting_and_Storing_1_Mt_CO2_in_the_Fluvial_Tubaen_Fm</t>
  </si>
  <si>
    <t>https://www.globalccsinstitute.com/archive/hub/publications/190903/brazilian-atlas-co2-capture-geological-storage.pdf</t>
  </si>
  <si>
    <t>http://www.paulsoninstitute.org/wp-content/uploads/2015/10/CS-Petra-Nova-EN.pdf</t>
  </si>
  <si>
    <t>Źródło CO2: instalacja Agrium do produkcji nawozów sztucznych i amoniaku, Alberta, Kanada. Miejsce składowania CO2: CO2 początkowo doprowadzane do jednego sczerpanego złoża ropy naftowej w pobliżu Red Deer w centralnej Albercie, Kanada. Projekt przewiduje transport CO2 z szeregu źródeł w centrum przemysłowym Alberty, w pobliżu Redwater, do sczerpywanych złóż ropy w centralnej Albercie, w celach EOR. Pierwsze źródła CO2 to istniejąca fabryka nawozów Agrium i nowa rafineria ropy North West Redwater. Zatłaczanie przewidziano do węglanów dewonu na głębokości około 1900 m poniżej poziomu terenu w złożu ropy naftowej Clive w środkowej Albercie. Uszczelnieniem dla formacji zbiornikowych (w tym złożu) Leduc i Nisku są łupki formacji Ireton i Calmar, które są dalej przykryte przez osady kredy i węgle, stanowiące drugorzędne bariery dla migracji CO2.</t>
  </si>
  <si>
    <t xml:space="preserve">Źródło CO2: rafineria ropy NWR, położona na zachód od zakładów produkcji nawozów azotowych Agrium, około 10 km na południe od Redwater, Alberta, Kanada. Miejsce składowania CO2: CO2 początkowo doprowadzane do jednego sczerpanego złoża ropy naftowej w pobliżu Red Deer w centralnej Albercie, Kanada. Projekt przewiduje transport CO2 z szeregu źródeł w centrum przemysłowym Alberty, w pobliżu Redwater, do sczerpywanych złóż ropy w centralnej Albercie, w celach EOR. Pierwsze źródła CO2 to istniejąca fabryka nawozów Agrium i nowa rafineria ropy North West Redwater. Zatłaczanie do węglanów dewonu na głębokości około 1900 m poniżej poziomu terenu w złożu ropy naftowej Clive w środkowej Albercie. Uszczelnieniem dla formacji zbiornikowych (w tym złożu) Leduc i Nisku są łupki formacji Ireton i Calmar, które są dalej przykryte przez osady kredy i węgle, stanowiące drugorzędne bariery dla migracji CO2.
</t>
  </si>
  <si>
    <t>http://documents.ieaghg.org/index.php/s/4hyafrmhu2bobOs</t>
  </si>
  <si>
    <t>Minnkota Power Cooperative planuje modernizację elektrowni Milton R. Young, Center, North Dakota, USA. Przewiduje się wychwytywanie 3,1-3,6 mln ton CO2 z bloku nr 2 elektrowni (455 MWe). W pierwszej kolejności przewidziane jest składowanie CO2 w formacjach solankowych. W ramach North Dakota CarbonSAFE Storage Hub prowadzone są studia nt. wykorzystania CO2 z tej instalacji także do celów EOR.</t>
  </si>
  <si>
    <t>Obecność zlikwidowanych kopalń węgla kamiennego w sąsiedztwie planowanego składowiska.</t>
  </si>
  <si>
    <t>Global CCS Institute;     https://www.netl.doe.gov/node/1343</t>
  </si>
  <si>
    <t>Przetwarzanie (oczyszczanie) gazu ziemnego, LNG</t>
  </si>
  <si>
    <t>Arkalon CO2 Compression Facility</t>
  </si>
  <si>
    <t>Bonanza Bioenergy CCUS EOR</t>
  </si>
  <si>
    <t>Core Energy CO2-EOR</t>
  </si>
  <si>
    <t>PCS Nitrogen</t>
  </si>
  <si>
    <t>Qatar LNG CCS</t>
  </si>
  <si>
    <t>2021-2022</t>
  </si>
  <si>
    <t>1,8</t>
  </si>
  <si>
    <t>Santos Cooper Basin CCS Project</t>
  </si>
  <si>
    <t>Hydrogen to Humber Saltend</t>
  </si>
  <si>
    <t>The Illinois Clean Fuels Project</t>
  </si>
  <si>
    <t>Pilotażowa instalacja wychwytu 60-100 kt CO2/r została wybudowana w 2016 roku.</t>
  </si>
  <si>
    <t>Project Interseqt (d. OXY and White Energy Ethanol EOR Facility)</t>
  </si>
  <si>
    <t>2025?</t>
  </si>
  <si>
    <t>Langskip CCS - Fortum Oslo Varme (d. Norway Full Chain CCS - Klemetsrud waste-to-energy facility)</t>
  </si>
  <si>
    <t>Langskip CCS - Brevik Norcem (d. Norway Full Chain CCS - Norcem’s cement works at Brevik)</t>
  </si>
  <si>
    <t>https://ccsnorway.com/;   https://www.sciencedirect.com/science/article/pii/S1876610214024953</t>
  </si>
  <si>
    <t>Cięcia w budżecie na 2018 rok (61%). Instalacja wychwytu w pełnej skali budowana od grudnia 2020.</t>
  </si>
  <si>
    <t>Cementownia</t>
  </si>
  <si>
    <t>Spalanie odpadów</t>
  </si>
  <si>
    <t>0,41-0,46</t>
  </si>
  <si>
    <t>Langskip CCS (d. Norway Full Chain CCS) to zaawansowane przedsięwzięcie obejmujące wychwytywanie ponad 0,8 Mt CO2 rocznie od roku 2024 (w sumie projekty Fortum Oslo Varme i Brevik Norcem). Badania nad wychwytem CO2 przeprowadzane są przez trzech interesariuszy zajmujących się produkcją amoniaku, produkcją cementu i instalacją odzysku energii z odpadów - wszystkie instalacje w południowej części Norwegii. Lokalizacje na morzu Smeaheia (na wschód od złoża Troll, 50 km od brzegu, niedaleko Bergen) i obecnie Aurora (na SW od złoża Troll) zostały ocenione jako optymalne składowisko i przedsięwzięcie może obejmować kombinowany system transportu kombinowanego z wykorzystaniem statków i rurociągu.</t>
  </si>
  <si>
    <t>Oslo, Klemetsrud</t>
  </si>
  <si>
    <t>Telemark, Brevik</t>
  </si>
  <si>
    <t>Net Zero Teesside - CCGT Facility (d. The Clean Gas Project)</t>
  </si>
  <si>
    <t>Australia</t>
  </si>
  <si>
    <t>Katar</t>
  </si>
  <si>
    <t>Clean Energy Systems Carbon Negative Energy Plant - Central Valley</t>
  </si>
  <si>
    <t>Red Trail Energy BECCS Project</t>
  </si>
  <si>
    <t>Yorkshire</t>
  </si>
  <si>
    <t>Procesy przemysłowe (reforming autotermiczny gazu ziemnego celem produkcji wodoru)</t>
  </si>
  <si>
    <t>https://www.equinor.com/en/what-we-do/h2hsaltend.html</t>
  </si>
  <si>
    <t xml:space="preserve">Equinor prowadzi projekt produkcji wodoru z gazu ziemnego w zakładach chemicznych w Saltend k. Kingston upon Hull, Yorkshire. Pierwsza faza projektu obejmuje budowę 600 MW instalacji do reformingu autotermalnego z CCS, co pozwoli na zastąpienie części gazu spalanego w instalacji energetycznej zakładów chemicznych wodorem (a w drugim etapie reszty). </t>
  </si>
  <si>
    <t>2026-2027 (2030-2035)</t>
  </si>
  <si>
    <t>Gazyfikacja odpadów stałych</t>
  </si>
  <si>
    <t>http://icfuels.com/about/</t>
  </si>
  <si>
    <t>Illinois Clean Fuels zamierza produkować wysokiej czystości paliwo lotnicze i olej napędowy z gazyfikacji stałych odpadów komunalnych z zastosowaniem technologii CCS - wychwytywanie powstałego w procesie gazyfikacji (proces Fischera -Tropscha) CO2, niepochodzącego ze spalania paliw kopalnych daje negatywne emisje CO2.</t>
  </si>
  <si>
    <t>South Australia</t>
  </si>
  <si>
    <t>https://www.climateleaders.org.au/case-studies/santos-1/</t>
  </si>
  <si>
    <t>Global CCS Institute; https://www.santos.com/news/moomba-carbon-capture-and-storage-injection-trial-successful/</t>
  </si>
  <si>
    <t>Przygotowano studium FEED dotyczącego wychwytu CO2 z funkcjonującej instalacji do oczyszczania gazu ziemnego Moomba i zatłaczania 1,7 Mt CO2 do pobliskich sczerpanych złóż gazu ziemnego (złoże Strzelecki Field i ew. inne) w Basenie Cooper.</t>
  </si>
  <si>
    <t>Rozpoczęto testowe zatłaczanie CO2 do sczerpanego złoża gazu (0,1 kt w październiku 2020).</t>
  </si>
  <si>
    <t>Al Thakhira</t>
  </si>
  <si>
    <t>2019/2020</t>
  </si>
  <si>
    <t>https://www.qatargas.com/english/aboutus/north-field</t>
  </si>
  <si>
    <t xml:space="preserve">Global CCS Institute;      http://www.searchanddiscovery.com/documents/bordenave02/images/bordenave02.pdf </t>
  </si>
  <si>
    <t>W instalacji Ras Laffan LNG firmy Qatargas prowadzi się oczyszczanie gazu ziemnego z pobliskiego złoża gazu North Field, zlokalizowanego pod dnem morza u wybrzeży Kataru obok kompleksu przemysłowego Ras Laffan. W roku 2019 wybudowano instalację wychwytu CO2 o wydajności 2,1 mln to CO2 i prowadzi się zatłaczanie CO2 do sczerpanej części złoża gazu North Field (występującego na głębokości ok. 3 km pod dnem morza i obejmującego 4 poziomy gaznonośne w węglanach górnego permu i dolnego triasu).</t>
  </si>
  <si>
    <t>PetroChina Changqing Oilfield EOR CCUS</t>
  </si>
  <si>
    <t>Trudne do zlokalizowania, w Raporcie PetroChina wymienione są 2 lokalizacje (pola/podobszary złoża Changqing?): Ansai and Longdong. W artykule Experimental Study on EOR Performance of Natural Gas Injection in Tight Oil Reservoirs wymienione jest zatłaczanie gazu w Ansai.</t>
  </si>
  <si>
    <t>Daqing Oil Field EOR Demonstration Project (b. Datang Daqing CCS Project)</t>
  </si>
  <si>
    <r>
      <t xml:space="preserve">Rurociąg </t>
    </r>
    <r>
      <rPr>
        <sz val="10"/>
        <rFont val="Arial"/>
        <family val="2"/>
      </rPr>
      <t>(i cysterny na ciężarówkach na etapie pilota w małej skali)</t>
    </r>
  </si>
  <si>
    <t xml:space="preserve">https://www.researchgate.net/publication/287242406_Monitoring_of_Carbon_Dioxide_Geological_Utilization_and_Storage_in_China_A_Review; https://www.researchgate.net/publication/287242406_Monitoring_of_Carbon_Dioxide_Geological_Utilization_and_Storage_in_China_A_Review; cslforum.org; https://itcn-global.org/downloads/open-source-ccus/GDCCUS_CRPHCCT_April2019_v3.pdf; https://www.kapsarc.org/research/publications/policy-lessons-from-chinas-ccs-experience/ </t>
  </si>
  <si>
    <t>Global CCS Institute - CCS Global Status Report</t>
  </si>
  <si>
    <t>Jest to projekt pilotażowy mający przygotować grunt do przyszłych przedsięwzięć EOR w (podobnych) skałach zbiornikowych o niskiej przepuszczalności wokół złoża ropy naftowej Daqing w prowincji Heilongjiang w NE Chinach. Badania nad EOR prowadzono od lat 1980-tych, następnie w 2003 rozpoczęto testy pilotażowego zatłaczania CO2 w małej skali (następnie w coraz to większej) do złoża. Aktualnie zatacza się ok. 200 kt CO2/rok.</t>
  </si>
  <si>
    <t>Przewidywany jest projekt demonstracyjny wykorzystujący doświadczenia z pilota.</t>
  </si>
  <si>
    <t>2021 (pilot)</t>
  </si>
  <si>
    <t>2021 (pilot), 2020-te (demo)</t>
  </si>
  <si>
    <t>Formacje solankowe na morzu lub sczerpane złoża węglowodorów na morzu</t>
  </si>
  <si>
    <t>n.d. (rurociąg dla projektu demo)</t>
  </si>
  <si>
    <t>Doświadczenia z pilota wykorzystano w projekcie Yanchang Integrated Carbon Capture and Storage Demonstration.</t>
  </si>
  <si>
    <t>https://www.researchgate.net/publication/272380441_Jingbian_CCS_Project_China_Second_Year_of_Injection_Measurement_Monitoring_and_Verification</t>
  </si>
  <si>
    <t>Global CCS Institute - CCS Global Status Report;
http://www.asiachem.org/en/2018CO2-1005;    https://www.kapsarc.org/research/publications/policy-lessons-from-chinas-ccs-experience/</t>
  </si>
  <si>
    <t>n.d. (ew. rurociąg dla projektu w większej skali)</t>
  </si>
  <si>
    <t>Formacje solankowe na morzu (dla ew. projektu w większej skali)</t>
  </si>
  <si>
    <t>https://www.toshiba-energy.com/en/thermal/topics/ccs-1.htm
https://www.toshiba-energy.com/en/thermal/product/zero-emissions.htm</t>
  </si>
  <si>
    <t>https://www.gem.wiki/Osaki_CoolGen_Project</t>
  </si>
  <si>
    <t>Global CCS Institute - CCS Global Status Report;
https://www.cslforum.org/cslf/Projects/Tomakomai;
https://sequestration.mit.edu/tools/projects/tomakomai.html</t>
  </si>
  <si>
    <t xml:space="preserve">Global CCS Institute - CCS Global Status Report;
https://www.sciencedirect.com/science/article/pii/S1876610217319252
</t>
  </si>
  <si>
    <t>https://www.globalccsinstitute.com/archive/hub/publications/194253/carbon-capture-storage-lacq-pilot.pdf</t>
  </si>
  <si>
    <t xml:space="preserve">Jeden z pierwszych projektów pilotażowych pełnego łańcucha CCS, o globalnym znaczeniu, dotyczący składowania CO2 w sczerpanym złożu gazu na głębokości ok. 4,5, niedaleko miasta Pau w Pirenejach   </t>
  </si>
  <si>
    <t>Przed spalaniem (reforming parowy gazu ziemnego z adsorpcją zmiennociśnieniową)</t>
  </si>
  <si>
    <t>Produkcja etanolu</t>
  </si>
  <si>
    <t>145 km</t>
  </si>
  <si>
    <t>Zatłoczono w sumie około 1 mln t CO2.</t>
  </si>
  <si>
    <t>https://www.energy.gov/sites/prod/files/2017/12/f46/jordan_bioeconomy_2017.pdf</t>
  </si>
  <si>
    <t>Global CCS Institute - CCS Global Status Report; sequestration.mit.edu</t>
  </si>
  <si>
    <t>130% netto</t>
  </si>
  <si>
    <t>EOR (złoża ropy Booker i Farnsworth)</t>
  </si>
  <si>
    <t>EOR (złoże ropy Stewart)</t>
  </si>
  <si>
    <t>24 km</t>
  </si>
  <si>
    <t>Chapparal Energy posiada instalację do produkcji etanolu i sprężania dwutlenku węgla w Arkalon, Kansas, USA, która dostarczała 0,19-0,21 mln ton CO2/rok wykorzystywanego do celów EOR na złożach Booker i Farnsworth (których jest też operatorem; położone w Basenie Anadarko, gdzie skałą zbiornikową są górnokarbońskie piaskowce Morrow w ramach jednostki Farnsworth - występujące na głębokości ok. 2,1 km).</t>
  </si>
  <si>
    <t>Podawana jest maksymalna wydajność instalacji 157 ktCO2/rok.</t>
  </si>
  <si>
    <t>Michigan</t>
  </si>
  <si>
    <t>http://www.coreenergyllc.com/what-we-do/co2-enhanced-oil-recovery/</t>
  </si>
  <si>
    <t>Zatłaczanie CO2 może zwiększyć współczynnik sczerpania złoża ropy o max. 25%.</t>
  </si>
  <si>
    <t>PetroSantander Inc. posiada instalację do produkcji etanolu i sprężania dwutlenku węgla w Garden City, Kansas, USA, która dostarcza średnio ok. 0,1 mln ton CO2/rok wykorzystywanego do celów EOR na pobliskim złożu Stewart (którego jest też operatorem, podobnie jak rurociągu do transportu CO2).</t>
  </si>
  <si>
    <t>0,2-0,3</t>
  </si>
  <si>
    <t>Zakłady chemiczne - produkcja nawozów sztucznych</t>
  </si>
  <si>
    <t>https://news.maryland.gov/mea/wp-content/uploads/sites/15/2019/11/Update-on-CCUS-in-the-United-States-by-Mark-Ackiewicz-Director-Division-of-CCUS-RD-at-U.S.-Department-of-Energy-.pdf</t>
  </si>
  <si>
    <t xml:space="preserve">Instalacja wychwytu podłączona do lokalnej sieci rurociągów Denbury Resources, doprowadzających antropogeniczny i "naturalny" (z Jackson Dome) CO2 do złóż ropy w tym rejonie. </t>
  </si>
  <si>
    <t>0,32-0,35</t>
  </si>
  <si>
    <t>https://ww2.arb.ca.gov/sites/default/files/classic//cc/scopingplan/meetings/121119/ces_cn_ccapture_dec2019.pdf</t>
  </si>
  <si>
    <t>Formacje solankowe lub sczerpane złoża węglowodorów na lądzie</t>
  </si>
  <si>
    <t>&gt;100% netto</t>
  </si>
  <si>
    <t>Instalacja do gazyfikacji biomasy - produkcja energii i wodoru</t>
  </si>
  <si>
    <t>Clean Energy Systems pracuje nad instalacją o ujemnej emisji CO2, na bazie istniejącej instalacji do gazyfikacji biomasy (k. Santa Clarita, California, USA), która ma być wybudowana do 2025 i ma wychwytywać 0,32-0,35 mln tCO2/rok. Ma to być połączenie bioenergii i CCS (spalanie wytworzonego w instalacji biogazu, niebędącego paliwem kopalnym i wychwytywanie i składowanie/utylizowanie otrzymanego CO2 daje ujemną emisję CO2 ze spalania paliw kopalnych).</t>
  </si>
  <si>
    <t>https://undeerc.org/pcor/CO2SequestrationProjects/RedTrail.aspx</t>
  </si>
  <si>
    <t>Instalacja do produkcji etanolu funkcjonuje od 2007 roku.</t>
  </si>
  <si>
    <t>Clean Energy Systems pracuje nad studium wykonalności dla budowy instalacji CCS (o wydajności 0,18 mln tCO2/rok) oraz wyboru składowiska dla strumienia CO2 wychwytywanego z istniejącej instalacji do produkcji etanolu k. Richardton, North Dakota, USA. Do składowania rozpatrywane są formacje solankowe Broom Creek i Inyan Kara, występujące na głębokościach ok. 2 i 1,5 km.</t>
  </si>
  <si>
    <t>Karamay Dunhua Oil Technology CCUS EOR Project (d. Xinjiang Dunhua/Petrochemical Dunhua Methanol Plant)</t>
  </si>
  <si>
    <t>0,45</t>
  </si>
  <si>
    <t>0,85</t>
  </si>
  <si>
    <t>0,63</t>
  </si>
  <si>
    <t>3,6</t>
  </si>
  <si>
    <t>Pierwsze zostaną włączone zakłady produkcji etanolu ADM Columbus i Cargill Blair (emisja CO2 w sumie ok. 1,9 mln t/rok), potem kilkanaście innych, mniejszych instalacji do produkcji etanolu oraz trzy elektrownie i jedna elektrociepłownia (w sumie do 19,4 mln t/rok).</t>
  </si>
  <si>
    <t>1,9-19,4</t>
  </si>
  <si>
    <t>2-50</t>
  </si>
  <si>
    <t>2025-2030-te</t>
  </si>
  <si>
    <t>Funkcjonujący/czasowo wstrzymany</t>
  </si>
  <si>
    <t>&lt;=95%CO2</t>
  </si>
  <si>
    <r>
      <t>Formacje solankowe na morzu</t>
    </r>
    <r>
      <rPr>
        <sz val="10"/>
        <rFont val="Arial"/>
        <family val="2"/>
      </rPr>
      <t xml:space="preserve"> (rejon Smeaheia/Aurora)</t>
    </r>
  </si>
  <si>
    <t>https://ccsnorway.com/;   https://ccsnorway.com/wp-content/uploads/sites/6/2019/09/fortum_oslo_varme.pdf</t>
  </si>
  <si>
    <r>
      <t xml:space="preserve">Cięcia w budżecie na 2018 rok (61%). </t>
    </r>
    <r>
      <rPr>
        <sz val="10"/>
        <rFont val="Arial"/>
        <family val="2"/>
      </rPr>
      <t>Instalacja wychwytu w pełnej skali budowana od grudnia 2020.</t>
    </r>
  </si>
  <si>
    <r>
      <t xml:space="preserve">Shangdong prov., </t>
    </r>
    <r>
      <rPr>
        <sz val="10"/>
        <rFont val="Arial"/>
        <family val="2"/>
      </rPr>
      <t>Zibo</t>
    </r>
  </si>
  <si>
    <r>
      <t>Zakłady chemiczne</t>
    </r>
    <r>
      <rPr>
        <sz val="10"/>
        <rFont val="Arial"/>
        <family val="2"/>
      </rPr>
      <t>/produkcja nawozów sztucznych (węgiel kamienny) w Zibo</t>
    </r>
  </si>
  <si>
    <r>
      <t>Procesy przemysłowe (</t>
    </r>
    <r>
      <rPr>
        <sz val="10"/>
        <rFont val="Arial"/>
        <family val="2"/>
      </rPr>
      <t>gazyfikacja zawiesiny wodno-węglowej/koksowej)</t>
    </r>
  </si>
  <si>
    <r>
      <t>Shaanxi prov.,</t>
    </r>
    <r>
      <rPr>
        <sz val="10"/>
        <rFont val="Arial"/>
        <family val="2"/>
      </rPr>
      <t xml:space="preserve"> Xi-an</t>
    </r>
  </si>
  <si>
    <r>
      <t xml:space="preserve">Zakłady chemiczne (węgiel brunatny; </t>
    </r>
    <r>
      <rPr>
        <sz val="10"/>
        <rFont val="Arial"/>
        <family val="2"/>
      </rPr>
      <t>2 zakłady)</t>
    </r>
  </si>
  <si>
    <t>Global CCS Institute; https://www.globalccsinstitute.com/archive/hub/publications/196723/yanchang-petroleum-report-1-capturing-co2-coal-chemical-process.pdf</t>
  </si>
  <si>
    <r>
      <rPr>
        <sz val="10"/>
        <rFont val="Arial"/>
        <family val="2"/>
      </rPr>
      <t xml:space="preserve">96,89%mol CO2, 1,74%mol N2, 0,60%mol CH4, 0,16%mol CO, 0,61%mol H2 </t>
    </r>
  </si>
  <si>
    <r>
      <t xml:space="preserve">Każdy separator próżniowy oddziela ponad 90% CO2 w instalacji do reformingu parowego gazu ziemnego. Procesy wychwytu CO2 zwiększają zawartość CO2 w strumieniu z 10-20% do ponad 97%. </t>
    </r>
    <r>
      <rPr>
        <sz val="10"/>
        <rFont val="Arial"/>
        <family val="2"/>
      </rPr>
      <t>Zatłoczono dotychczas ponad 6 mln t CO2.</t>
    </r>
  </si>
  <si>
    <r>
      <t xml:space="preserve">Boundary Dam </t>
    </r>
    <r>
      <rPr>
        <b/>
        <sz val="10"/>
        <rFont val="Arial"/>
        <family val="2"/>
      </rPr>
      <t>3</t>
    </r>
    <r>
      <rPr>
        <b/>
        <sz val="10"/>
        <rFont val="Arial"/>
        <family val="2"/>
      </rPr>
      <t xml:space="preserve"> Carbon Capture and Storage</t>
    </r>
  </si>
  <si>
    <r>
      <rPr>
        <sz val="10"/>
        <rFont val="Arial"/>
        <family val="2"/>
      </rPr>
      <t>&gt;=99,9% CO2</t>
    </r>
  </si>
  <si>
    <r>
      <t xml:space="preserve">ponad 255 km </t>
    </r>
    <r>
      <rPr>
        <sz val="10"/>
        <rFont val="Arial"/>
        <family val="2"/>
      </rPr>
      <t>(160 km do węzła sieci przesyłu)</t>
    </r>
  </si>
  <si>
    <r>
      <t xml:space="preserve">Jako produkt uboczny przy produkcji amoniaku i nawozów azotowych, instalacja wytwarza znczne ilości CO2. Instalacje do sprężania i osuszania CO2 są na miejscu, jest też rurociąg do miejsca składowania. Gaz zawiera </t>
    </r>
    <r>
      <rPr>
        <sz val="10"/>
        <rFont val="Arial"/>
        <family val="2"/>
      </rPr>
      <t xml:space="preserve">około 99,6% CO2 oraz niewielkie ilości CH4, innych węglowodorów, N2, CO 
i H2S.  </t>
    </r>
  </si>
  <si>
    <r>
      <t>0,7(</t>
    </r>
    <r>
      <rPr>
        <sz val="10"/>
        <rFont val="Arial"/>
        <family val="2"/>
      </rPr>
      <t>0,2?)</t>
    </r>
  </si>
  <si>
    <r>
      <t xml:space="preserve">Przed spalaniem </t>
    </r>
    <r>
      <rPr>
        <sz val="10"/>
        <rFont val="Arial"/>
        <family val="2"/>
      </rPr>
      <t>(przetwarzanie gazu ziemnego)</t>
    </r>
  </si>
  <si>
    <r>
      <t>Proces gazyfikacji węgla daje w rezultacie strumień CO2 o czystości około 95%, dość suchy, zawierający poniżej 2% H2S, a więc niewymagający dalszego oczyszczania.</t>
    </r>
    <r>
      <rPr>
        <sz val="10"/>
        <rFont val="Arial"/>
        <family val="2"/>
      </rPr>
      <t xml:space="preserve"> Dotychczas zatłoczono 35 mln t CO2.</t>
    </r>
  </si>
  <si>
    <t xml:space="preserve">http://ptrc.ca/projects/weyburn-midale; https://lignite.com/mines-plants/poly-generation-plants/great-plains-synfuels-plant/; http://www.zeroco2.no/projects/the-great-plains-synfuels-plant; http://www.aidic.it/icheap13/program/130pelitiri.pdf
</t>
  </si>
  <si>
    <r>
      <t xml:space="preserve">In Salah CO2 Storage
</t>
    </r>
    <r>
      <rPr>
        <b/>
        <sz val="10"/>
        <rFont val="Arial"/>
        <family val="2"/>
      </rPr>
      <t xml:space="preserve">zatłaczanie wstrzymane w 2011 (rozpatrywano strategię ew. zatłaczania w przyszłości)   </t>
    </r>
  </si>
  <si>
    <r>
      <t>Zakończony. Złoża gazu In Salah zawierają 5-10% CO2, który musiał być usunięty - gaz ziemny na sprzedaż może zawierać do 0,3% CO2. Instalacje do usuwania CO2 (w tym sprężanie i osuszanie) są częścią głównej instalacji do przetwarzania gazu Krechba. Instalacje produkują strumień CO2 o czystości ponad 98%.</t>
    </r>
    <r>
      <rPr>
        <sz val="10"/>
        <rFont val="Arial"/>
        <family val="2"/>
      </rPr>
      <t>Zatłoczono 3,8 mln t CO2.</t>
    </r>
  </si>
  <si>
    <r>
      <t xml:space="preserve">conajmniej 90%
</t>
    </r>
    <r>
      <rPr>
        <sz val="10"/>
        <rFont val="Arial"/>
        <family val="2"/>
      </rPr>
      <t>(92,4%; 33% emisji bloku elektrowni)</t>
    </r>
  </si>
  <si>
    <r>
      <t>Elektrownia</t>
    </r>
    <r>
      <rPr>
        <sz val="10"/>
        <rFont val="Arial"/>
        <family val="2"/>
      </rPr>
      <t xml:space="preserve"> (węgiel kamienny)</t>
    </r>
  </si>
  <si>
    <r>
      <rPr>
        <sz val="10"/>
        <rFont val="Arial"/>
        <family val="2"/>
      </rPr>
      <t>4,6 (od 2020)</t>
    </r>
  </si>
  <si>
    <r>
      <t>64 km (</t>
    </r>
    <r>
      <rPr>
        <sz val="10"/>
        <rFont val="Arial"/>
        <family val="2"/>
      </rPr>
      <t>84 km)</t>
    </r>
  </si>
  <si>
    <r>
      <t>7,0</t>
    </r>
    <r>
      <rPr>
        <sz val="10"/>
        <rFont val="Arial"/>
        <family val="2"/>
      </rPr>
      <t xml:space="preserve"> (od 2010)</t>
    </r>
  </si>
  <si>
    <r>
      <t xml:space="preserve">Zawartość CO2 w gazie ze złoża Sleipner East jest dopuszczalna (poniżej 2.5%). Gaz ze złoża Sleipner West zawiera jednakże 4-9% CO2, co wymaga redukcji na potrzeby odbiorcy. Zatłaczany strumień zawiera ~98% CO2. </t>
    </r>
    <r>
      <rPr>
        <sz val="10"/>
        <rFont val="Arial"/>
        <family val="2"/>
      </rPr>
      <t>Dotychczas zatłoczono 17 Mt CO2.</t>
    </r>
  </si>
  <si>
    <r>
      <t xml:space="preserve">85-98% CO2; </t>
    </r>
    <r>
      <rPr>
        <sz val="10"/>
        <rFont val="Arial"/>
        <family val="2"/>
      </rPr>
      <t>&lt;200 ppm H2S; 2-15% CH4 i in.; &lt;0,5% N2; 50 ppm H2O</t>
    </r>
  </si>
  <si>
    <t>http://www.carboncapturejournal.com/news/uk-awards-42m-for-ccs-research-at-grangemouth/3560.aspx?Category=all;    https://www.all-energy.co.uk/RXUK/RXUK_All-Energy/2016/Presentations%202016%20Day%202/Carbon%20Capture/Alan%20Simpson.pdf?v=635996059433138387</t>
  </si>
  <si>
    <r>
      <t xml:space="preserve">Rurociąg </t>
    </r>
    <r>
      <rPr>
        <sz val="10"/>
        <rFont val="Arial"/>
        <family val="2"/>
      </rPr>
      <t>(głównie) na morzu</t>
    </r>
  </si>
  <si>
    <t>Global CCS Institute;   https://www.researchgate.net/publication/287242406_Monitoring_of_Carbon_Dioxide_Geological_Utilization_and_Storage_in_China_A_Review; https://itcn-global.org/downloads/open-source-ccus/GDCCUS_CRPHCCT_April2019_v3.pdf; https://ccsknowledge.com/blog/ccus-experience-growing-in-china---with-canadian-expertise; http://www.gdccus.org/en/nd.jsp?id=91; http://www.gdccus.org/nd.jsp?id=558; http://www.asiachem.org/en/2018CO2-1005</t>
  </si>
  <si>
    <t xml:space="preserve">https://www.globalccsinstitute.com/archive/hub/publications/115603/assessment-of-CO2-storage-potential-for-guangdong-province-china.pdf;
https://www.globalccsinstitute.com/archive/hub/publications/52446/gdccsr-y2-report-ab.pdf;
https://www.globalccsinstitute.com/archive/hub/publications/115598/ccus-development-roadmap-study-for-guangdong-province-china.pdf;
http://www.gdccus.org/en/nd.jsp?id=560#_np=2_364
</t>
  </si>
  <si>
    <t>Global CCS Institute;     https://www.drax.com/press_release/europes-first-bioenergy-carbon-capture-storage-pilot-now-underway/</t>
  </si>
  <si>
    <t>https://www.energy.gov/fe/foa-2058-front-end-engineering-design-feed-studies-carbon-capture-systems-coal-and-natural-gas; https://www.netl.doe.gov/sites/default/files/event-proceedings/2017/carbon-storage-oil-and-natural-gas/tues/Quillinan_Dry_Fork_FOA-1584_project-review.pdf</t>
  </si>
  <si>
    <r>
      <t xml:space="preserve">EOR </t>
    </r>
    <r>
      <rPr>
        <sz val="10"/>
        <rFont val="Arial"/>
        <family val="2"/>
      </rPr>
      <t>(priorytet) i/lub formacje solankowe na lądzie - do ustalenia</t>
    </r>
  </si>
  <si>
    <t>https://co2re.co/StorageData;    https://www.thechemicalengineer.com/features/hynet-demonstrating-an-integrated-hydrogen-economy/</t>
  </si>
  <si>
    <r>
      <t xml:space="preserve">Net Zero Teesside </t>
    </r>
    <r>
      <rPr>
        <b/>
        <sz val="10"/>
        <rFont val="Arial"/>
        <family val="2"/>
      </rPr>
      <t>(d. Teesside Collective Project)</t>
    </r>
  </si>
  <si>
    <r>
      <t>0,8-</t>
    </r>
    <r>
      <rPr>
        <sz val="10"/>
        <rFont val="Arial"/>
        <family val="2"/>
      </rPr>
      <t>6,0</t>
    </r>
  </si>
  <si>
    <t>Global CCS Institute.    https://infrastructure.planninginspectorate.gov.uk/wp-content/ipc/uploads/projects/EN010103/EN010103-000005-EN010103_Scoping%20Report.pdf</t>
  </si>
  <si>
    <r>
      <rPr>
        <sz val="10"/>
        <rFont val="Arial"/>
        <family val="2"/>
      </rPr>
      <t>2026 (2035)</t>
    </r>
  </si>
  <si>
    <t>Global CCS Institute;     https://co2re.co/StorageData;    https://www.northerngasnetworks.co.uk/wp-content/uploads/2018/11/H21-Meeting-UK-Climate-Change-Obligations.pdf</t>
  </si>
  <si>
    <t>Global CCS Institute;    https://www.netl.doe.gov/sites/default/files/netl-file/D-Riestenberg-CarbonSAFE-Project-ECO2S.pdf</t>
  </si>
  <si>
    <r>
      <t xml:space="preserve">1,0 </t>
    </r>
    <r>
      <rPr>
        <sz val="10"/>
        <rFont val="Arial"/>
        <family val="2"/>
      </rPr>
      <t>(pilot 0,04)</t>
    </r>
  </si>
  <si>
    <r>
      <t xml:space="preserve">2020-te </t>
    </r>
    <r>
      <rPr>
        <sz val="10"/>
        <rFont val="Arial"/>
        <family val="2"/>
      </rPr>
      <t>(pilot 2010)</t>
    </r>
  </si>
  <si>
    <r>
      <t xml:space="preserve">Rurociąg na lądzie </t>
    </r>
    <r>
      <rPr>
        <sz val="10"/>
        <rFont val="Arial"/>
        <family val="2"/>
      </rPr>
      <t>(pilot-cysterny)</t>
    </r>
  </si>
  <si>
    <r>
      <t xml:space="preserve">80 km / 51-100 km </t>
    </r>
    <r>
      <rPr>
        <sz val="10"/>
        <rFont val="Arial"/>
        <family val="2"/>
      </rPr>
      <t>(pilot -11 km)</t>
    </r>
  </si>
  <si>
    <t>Global CCS Institute;    https://www.netl.doe.gov/node/7185</t>
  </si>
  <si>
    <t>Rurociąg na lądzie i morzu</t>
  </si>
  <si>
    <t>China Resources Power rozważa dodanie instalacji wychwytu w ramach rozbudowy elektrowni Haifeng (wychwyt około 1 Mt/rok od 2020 roku). Miejsca składowania CO2 są badane: formacje solankowe na morzu oraz opcjonalnie złoża ropy, na Morzu Południowochińskim (przy ujściu Rzeki Perłowej i w sąsiedztwie), formacje solankowe na lądzie (basen Sanshui). Rozpatrywany rejon (przy ujściu Rzeki Perłowej) stanowi basen ekstensyjny przy pasywnym brzegu kontynentu, powstały dzięki ryftowi w obrębie bloku południowochińskiego w paleogenie i następującej po tym subsydencji w neogenie (kontynentalny w paleogenie i morski w neogenie). Obszar jest aktywniy sejsmicznie. Ponadto rozpatrywane są inne baseny w rejonie Morza Pułudniowochińskiego (Baibuwan, Qiongdongnan i Yinggehai).</t>
  </si>
  <si>
    <t>W Drax BECCS Project przewidziano od roku 2027 wychwytywanie 4 mln ton CO2/rok z 660 MW bloku opalanego biomasą w największej brytyjskiej elektrowni Drax. CO2 będzie transportowany rurociagiem i składowany w formacjach solankowych w południowej części Morza Północnego. Będzie to projekt bazowy/inicjujący dla klastra Zero Carbon Humber. Planuje się przeróbkę wszystkich 4 bloków elektrowni Drax opalanych (w całości lub częściowo?) na BECCS do roku 2035, co da 16 mln to CO2/rok negatywnych emisji.</t>
  </si>
  <si>
    <r>
      <t xml:space="preserve">Pierwszy na świecie projekt CCS po spalaniu (elektrownia opalana węglem brunatnym). </t>
    </r>
    <r>
      <rPr>
        <sz val="10"/>
        <rFont val="Helv"/>
        <family val="2"/>
      </rPr>
      <t xml:space="preserve">
</t>
    </r>
    <r>
      <rPr>
        <sz val="10"/>
        <rFont val="Arial"/>
        <family val="2"/>
      </rPr>
      <t>Obejmuje usuwanie strumienia SO2 i CO2 - spaliny są odsiarczane, uwolniony strumień SO2 jest przetwarzany na miejscu, co daje kwas siarkowy na sprzedaż. Usuwanie CO2 ze spalin następuje po ich odsiarczaniu. Czystość wychwyconego CO2 wynosi co najmniej 99.9%.</t>
    </r>
  </si>
  <si>
    <t>Basin Electric Power Cooperative zamierza wychwytywać 3,0 Mtpa CO2 z 385 MW elektrowni opalanej węglem Dry Fork w Wyoming, USA. Do składowania rozpatrywane są występujące w pobliżu formacje geologiczne badane aktualnie przez Wyoming CarbonSAFE.  Cooperative rozważa także opcję EOR, wykorzystującą sieć rurociągów w sąsiedztwie i aktualnie realizowane tam przedsięwzięcia EOR.</t>
  </si>
  <si>
    <t>Opracowano studium wykonalności dla wychwytu CO2 od emitentów zlokalizowanych na obszarze miasta Cork, aktualnie dla 2 elektrowni opalanych gazem ziemnym (Aghada, Whitegate) i 1 rafinerii ropy naftowej (Irving). Planuje się wykorzystanie istniejącej sieci gazociągów podmorskich do transportu CO2 do miejsc składowania na obszarze sczerpanego złoża gazu Kinsale (oraz wybudowanie dodatkowych, krótkich odcinków rurociągów na lądzie, od terminala gazowego do wybranych, pobliskich 3 emitentów).</t>
  </si>
  <si>
    <t>Projekt H2M ma obejmować budowę instalacji do produkcji wodoru z gazu ziemnego z wychwytem CO2 i eksportem CO2. wyprodukowany wodór zostanie wykorzystany jako paliwo w elektrowni w Eemshaven. Equinor, Vattenfall i Gasunie szacują wykonalność konwersji bloków gazowo-parowych w elektrowni (3 x 440 MW, aktualna emisja ~4 Mt CO2) na bloki opalane wodorem.</t>
  </si>
  <si>
    <t>Zintegrowany projekt w zakresie niskoemisyjnej produkcji i dostawy wodoru, oraz wychwytu, transportu, składowania i wykorzystania CO2 (CCUS), którego operatorem jest Cadent (operator gazociągów) we współpracy z Progressive Energy. Przewiduje się wychwytywanie (w większości) CO2 w nowej instalacji do produkcji wodoru oraz dodatkowo z instalacji istniejących (zakłady chemiczne), transport rurociągami do sczerpanych złóż węglowodorów w Zatoce Liverpoolskiej (Hamilton, ew. Lennox i innych; operator - ENI).</t>
  </si>
  <si>
    <t xml:space="preserve">Źródła wychwytywania CO2: opcje obejmują elektrownie w prowincji Gangwon (północno-wschodnia Korea) lub w prowincji Chungnam (na zachodzie Korei). Składowanie CO2: obszar morski Korei, wraz z basenem Ulleung, przy wschodnim wybrzeżu Korei, ma największy potencjał, Basen Kunsan, przy zachodnim wybrzeżu, jest uważany za lokalizację opcjonalną. Projekt obejmuje wychwytywanie CO2 po spalaniu, w elektrowni węglowej. Badania te będą kontynuowane w zakresie geologicznego składowania w strukturach Basenu Kunsan, Basenu Ulleung i Basenu Cheju. Największy potencjał składowania CO2 występuje w południowo-zachodniej części obszaru występowania formacji piaskowcowych w Basenie Ulleung, około 50 km na wschód od wybrzeża Półwyspu Koreańskiego. </t>
  </si>
  <si>
    <t xml:space="preserve">Źródła CO2: opcje obejmują blok elektrowni IGCC o mocy 300 MW netto (zachodnie wybrzeże Korei) lub blok na oxy-spalanie o mocy 100 MW w elektrowni Youngdong (wschodnie wybrzeże Korei). Składowanie CO2: obszar morski Korei, wraz z basenem Ulleung, przy wschodnim wybrzeżu Korei, ma największy potencjał, Basen Kunsan, przy zachodnim wybrzeżu, jest uważany za lokalizację opcjonalną. W ciągu ostatniej dekady przeprowadzono kompleksową ocenę możliwości składowania CO2 w podmorskich strukturach geologicznych. Objęło to przegląd istniejących danych z poszukiwań i produkcji, w tym wyników prac sejsmicznych 2D / 3D, danych geofizyki wiertniczej z ponad 20 otworów i danych z rdzeni. Badania te obejmują Baseny Kunsan, Ulleung i Cheju. Największy potencjał składowania CO2 występuje w południowo-zachodniej części obszaru występowania formacji piaskowcowych w Basenie Ulleung, około 50 km na wschód od wybrzeża Półwyspu Koreańskiego. </t>
  </si>
  <si>
    <t>Svante, LafargeHolcim, Oxy Low Carbon Ventures i Total przygotowują studium wykonalności dla instalacji wychwytu w zakładach cementowych LafargeHolcim w Florence, Colorado, USA (0,725 mln ton CO2/rok).</t>
  </si>
  <si>
    <t>Oxy Low Carbon Ventures, LLC i Carbon Engineering proponują wspólny projekt obejmujący największą na świecie instalację DAC/sekwestracji; wychwytywanie do 0,5 mln ton CO2/rok. Wychwytywany CO2 ma być wykorzystany do przedsięwzięcia EOR na złożu ropy firmy Occidental w Basenie Permskim.</t>
  </si>
  <si>
    <t>Projekt ECO2S ma na celu budowę składowiska CO2 o pojemności około 1 mld ton, na obszarze ok. 12 000 hektarów, położonym w pobliżu Kemper County Energy Facility (elektrownia Ratcliffe Plant) w Kemper County, Mississippi, USA, które może posłużyć jako regionalny hub dla składowania CO2 z elektrowni i zakładów przemysłowych w tym rejonie. Przewidziano składowanie w formacjach solankowych - piaskowcach o bardzo dobrych własnościach zbiornikowych w obrębie utworów kredy, występujących w przedziale głębokości ok. 1,2-1,8 km.</t>
  </si>
  <si>
    <t xml:space="preserve">Zatłaczanie CO2 do celów EOR do złoża ropy naftowej Shengli, delta Rzeki Żółtej, Dongying, 3000 m poniżej powierzchni terenu. Wychwytywanie CO2 na nowym bloku elektrowni w Dongying City (iII faza rozbudowy elektrowni).
</t>
  </si>
  <si>
    <t>Abu Dhabi National Oil Company buduje drugą instalację CCUS w ZEA. Będzie ona wychwytywać 1,9 do 2,3 mln ton CO2/rok z instalacji oczyszczania gazu ziemnego na potrzeby EOR. Przewidziano zatłaczanie CO2 do tych złoż ropy naftowej co w projekcie Abu Dhabi CCS (Phase 1 being Emirates Steel Industries).</t>
  </si>
  <si>
    <t>California Resources Corporation planuje wychwytywanie i składowanie CO2 z elektrowni IGCC na gaz ziemny o mocy 550 MWe Elk Hills k. Bakersfield, Kalifornia, USA, w ilości 1.4 mln ton/rok. Electric Power Research Institute, California Resources Corporation, i Fluor pracują wspólnie nad studium FEED, gdzie w  komponencie wychwytywania przewidziano proces  Econamine FG Plus firmy Fluor. Wychwytywany CO2 będzie składowany lub wykorzystany do EOR w pobliskim złożu ropy Elk Hills.</t>
  </si>
  <si>
    <t>W projekcie przewidziano wybudowanie hubu do geologicznego składowania na skalę przemysłową docelowo conajmniej 50 mln ton CO2 (w pierwszej fazie 2 mln t), w Illinois, USA. Źródła CO2 to pobliskie elektrownie, jak np. Springfield, Prairie State Generation (816 MWe, węgiel kamienny, 10 mln ton CO2/rok; studium FEED w realizacji) oraz regionalne instalacje do produkcji etanolu.</t>
  </si>
  <si>
    <t>Universytet Texas w Austin realizuje studium FEED i projekt techniczny instalacji wychwytywania CO2 (po spalaniu) w elektrowni Mustang Station, Denver City, Texas, USA, wykorzystujący proces Piperazine Advanced Stripper (PZAS; absorpcja chemiczna piperazyną). Elektrownia Mustang Station to 450 MWe blok gazowo-parowy opalany gazem ziemnym.</t>
  </si>
  <si>
    <t>Southern Company Services  i Linde-BASF pracują na studium FEED nt. modernizacji elektrowni Mississippi Power Plant Daniel (bloki gazowo-parowe, opalane gazem ziemnym), Moss Point, Mississippi, USA, której operatorem jest spółka zależna Southern Company.</t>
  </si>
  <si>
    <t>Enchant Energy proponuje wychwytywanie do 6 mln ton CO2/rok  z bloku energetycznego SJGS Unit 1 (340 MW) i Unit 4 (507 MW). Wychwytywany CO2 zostanie wykorzystany do EOR w złożach w Basenie Permskim. Inna opcja sekwestracji CO2 to wykonanie otworu klasy VI EPA celem zatłaczania CO2 do formacji solankowej Entrada&amp;Morrison na głębokości ok. 3 km w pobliżu elektrowni dzięki grantowi US DOE i środkom firm współpracujących (22 mln USD). FEED dofinansowany przez US DOE jest w realizacji.</t>
  </si>
  <si>
    <t>Wabash Valley Resources LLC zamierza wybudować (niemal) zeroemisyjną instalację do produkcji amoniaku wykorzystując/przebudowując instalację do gazyfikacji węgla (IGCC) na północ od Terre Haute, Indiana, USA. Wychwytywane będzie do 1,75 Mtpa CO2 i składowane w formacjach solankowych Wabash CarbonSAFE CO2 storage hub (głównie Mt Simon Sandstone, na głębokości ok. 2,5 km).</t>
  </si>
  <si>
    <t>Źródło CO2: instalacja oczyszczania gazu ziemnego Century Plant, hrabstwo Pecos, w stanie Teksas, USA. Miejsce składowania CO2: CO2 jest rozprowadzany do szeregu sczerpanych złóż ropy naftowej na obszarze Basenu Permskiego przez sieć przesyłową Kinder-Morgan.</t>
  </si>
  <si>
    <t xml:space="preserve">Źródło CO2: nowa instalacja do oczyszczania gazu ziemnego w Songyuan, prowincja Jilin w Chinach. Miejsce składowania CO2: złoże ropy naftowej Jilin, Songyuan, prowincja Jilin, Chiny (EOR). CO2 pochodzi z oczyszczania gazu ziemnego ze złoża Changling, położonego w odległości 50 km (zawartość CO2 w gazie ziemnym wynosi 22,5%). CO2 oddzielony od strumienia gazu jest transportowany rurociągiem, sprężany i zatłaczany do złoża ropy gdzie wykorzystywany jest do wspomagania wydobycia przez wypieranie mieszające. Po wydobyciu ropy z zatłoczonym CO2 jest on oddzielany i ponownie zatłaczany w zamkniętym cyklu. </t>
  </si>
  <si>
    <t>Źródła CO2: przetwarzanie gazu ziemnego. Zatłaczanie CO2 do formacji solankowej o miąższości 20 m (piaskowce karbonu) na głębokości około 1,900 m, poniżej eksploatowanego złoża gazu Krechba. Z czasem oczekuje się, że CO2 będzie migrował z powrotem do górnej części formacji gazonośnej Krechba (eksploatowanej), może się zdarzyć, że cały gaz ziemny zostanie sczerpany. Kolektor jest szczelnie izolowany przez około 950 m mieszanej sekwencji mułowców karbońskich, nad którymi niezgodnie zalega około 900 m mieszanej sekwencji piaskowców i w mniejszym stopniu mułowców kredy. Ta ostatnia sekwencja zawiera regionalny zbiornik wody pitnej.</t>
  </si>
  <si>
    <t>Źródło CO2: blok nr 8 elektrowni w Thompsons w stanie Teksas, USA (654 MW, z tego wychwyt obejmuje 240 MW). Składowanie CO2: złoże ropy naftowej West Ranch Oil, w stanie Teksas, USA. Zatłaczanie CO2 na potrzeby EOR w rejonie wybrzeża Zatoki Meksykańskiej. Pierwsza lokalizacja - złoże ropy Hilcorp's West Ranch Oil Field, formacja Frio (piaskowiec) 1,640-2,066 m pod powierzchnią terenu, piaskowce Glasscock i Greta.</t>
  </si>
  <si>
    <t>Źródło CO2: instalacja do oczyszczania gazu Shute Creek, Wyoming, USA (na złożu gazu La Barge). Miejsce składowania CO2: większość CO2 jest rozprowadzana do szeregu sczerpanych złóż ropy naftowej w Wyoming i Colorado w celu wykorzystania w EOR. Mniejsza ilość CO2 jest zatłaczana do otworów jako gaz kwaśny i przechowywana w tej samej formacji zbiornikowej, z której wydobywany jest gaz ziemny. Zatłaczanie odbywa się do wielu formacji (piaskowiec i wapień / dolomit w głównych kolektorach złóż ropy) na głębokościach  450-3400 m poniżej powierzchni terenu. Instalacja rozdziela CO2, CH4 i He na sprzedaż i usuwa H2S, który jest ponownie zatłaczany razem z CO2 (niesprzedanym do EOR), jako stężony strumień gazu kwaśnego w starannie dobrane interwały tej samej formacji zbiornikowej, z której produkowany jest strumień gazu ziemnego.</t>
  </si>
  <si>
    <t>Po sukcesie instalacji pilotażowej (do produkcji wodoru) planuje się budowę niskoemisyjnej instalacji (pełnego łańcucha CCS) w skali komercyjnej, w tym instalacji składowania CO2 dla różnych opcji w dobrze rozpoznanym przybrzeżnym basenie (podmorskim) Gippsland. Jest to przedsięwzięcie realizowane przez konsorcjum australijsko-japońskie, mające na celu dostarczenie wodoru dla odbiorców w Japonii.</t>
  </si>
  <si>
    <t>Core Energy prowadzi przedsięwzięcie CO2-EOR w Michigan od 2003 roku. CO2 pochodzi z oczyszczania gazu z łupków w Basenie Antrim. Aktualnie wydajność instalacji wynosi 350 ktCO2/rok, wychwytywanego ze strumienia 500 kt/rok (wcześniej zapewne była mniejsza, ponieważ do roku 2016 zatłoczono w sumie ok. 2 mln ton CO2).</t>
  </si>
  <si>
    <t>Instalacje wychwytu CO2 wybudowano w zakładzie do produkcji metanu Dunhua w Karamay w NW części Chin, przy czym od roku 2015 przepustowość instalacji wynosi około 100 000 ton CO2 rocznie. Prace prowadzi prywatna chińska firma Xinjiang Dunhua Oil Technology Co., LTD (Dunhua Oil). Wychwytywany CO2 jest transportowany cysternami na ciężarówkach do złoża ciężkiej ropy naftowej Karamay w Xinjiang, w basenie naftowym Junggar w celu wspomagania wydobycia ropy.</t>
  </si>
  <si>
    <t>Denbury Resources wykorzystuje CO2 wychwytywany w zakładach chemicznych PCS Nitrogen (produkcja nawozów azotowych) w Geismar, Louisiana, USA  do celów EOR w rejonie Zatoki Meksykańskiej od roku 2013. Wwdług szacunków GCCSI rocznie zatłacza się w ramach projektu 0,2-0,3 mln ton CO2.</t>
  </si>
  <si>
    <t>PetroChina prowadziło testy CO2-EOR na złożu ropy Changqing (niskie ciśnienie złożowe, niska przepuszczalność - CO2-EOR jest tu idealnym rozwiązaniem) od roku 2014. W 2017 r. rozpoczęto pilotażowe zatłaczanie w ilościach 50 000-100 000 ton/rok. CO2 jest wychwytywane w instalacji do gazyfikacji węgla, produkującej paliwa płynne i zatłaczane do złoża ze wspomaganiem wydobycia ropy i jednoczesną redukcją emisji gazu cieplarnianego.</t>
  </si>
  <si>
    <t>Projekt ma na celu wielkoskalową demonstrację technologii/instalacji IGCC (zintegrowanego zgazowania paliwa/bloku gazowo-parowego) z udziałem tlenu, wraz z oddzielaniem i wychwytem CO2, Testowanie instalacji IGCC rozpoczęto w marcu 2017 i przewidziano na 2 lata. W następnym etapie przewidziano dodanie instalacji wychwytu i oddzielania CO2 - o wydajności 100-150 tys. ton/rok.</t>
  </si>
  <si>
    <t>Wychwyt CO2 z gazu z adsorpcji zmiennociśnieniowej (PSA) w instalacji do produkcji metanu.</t>
  </si>
  <si>
    <t>Wiadomość z 03.2019 na stronie globalccsinstitute wskazuje jako inwestora Guohua Jinjie Energy, a subsidy of China (National) Energy Investment Corporation (wcześniej to była Shenua Group)</t>
  </si>
  <si>
    <t>Trwa realizacja projektu pilotażowego pełnego łacucha CCS, wykorzystującego infrastrukturę terminala gazowego St Fergus w NE Szkocji gdzie oczyszczany jest gaz ziemny ze zbędnych domieszek, w tym CO2, który był do tej pory wypuszczany do atmosfery. Prace mają być zakończone do 2021-2022 i obejmują budowę instalacji wychwytu o przerobie do 200 kt/r (instalacja aminowa, która może oddzielać CO2 ze strumienia spalin i ew. gazu ziemnego?), wykorzystanie istniejących rurociągów do formacji solankowych Captain Sandstone na dnie Morza Północnego położonych ~80 km od instalacji oraz wybór miejsca składowania i pilotażowe zatłaczanie CO2 do tego miejsca. Kontynuacją tego przedsięwzięcia (II faza, od około 2029) ma być duży projekt, minimalizujący dzięki temu koszty, przeskalowany/rozbudowany z 200 kt do min. 3-4 Mt/r, do którego dostarczany będzie także strumień spalin z okolicznych instalacji przemysłowych położonych w NE Szkocji.</t>
  </si>
  <si>
    <t>Procesy przemysłowe (reforming parowy gazu ziemnego celem produkcji wodoru - 1,1 Mt CO2/r) oraz z istniejących instalacji przemysłowych - 0,4 Mt CO2/r</t>
  </si>
  <si>
    <t xml:space="preserve">Zintegrowany projekt mający na celu dekarbonizację (znacznej części) sektorów produkcji energii elektrycznej, ciepła i transportu na obszarze północnej Anglii. Planowane jest zastępowanie gazu ziemnego wodorem -  produkcja wodoru z gazu ziemnego (docelowo równoważnik 12,15 GW) w instalacji Easington, sezonowe magazynowanie wodoru (równoważnik 8 TWh) w strukturach solnych na lądzie w pobliżu instalacji, transport wodoru rurociągami (docelowo równoważnik 125 GW; adaptacja gazociągów i budowa nowych rurociągów), składowanie pod dnem morza Północnego w sektorze bytyjskim lub norweskim (docelowo do 20 Mt/r). </t>
  </si>
  <si>
    <t xml:space="preserve">Global CCS Institute; https://www.researchgate.net/publication/287242406_Monitoring_of_Carbon_Dioxide_Geological_Utilization_and_Storage_in_China_A_Review;    https://link.springer.com/article/10.1007/s40789-014-0013-6 </t>
  </si>
  <si>
    <t>Global CCS Institute;  https://www.researchgate.net/publication/287242406_Monitoring_of_Carbon_Dioxide_Geological_Utilization_and_Storage_in_China_A_Review</t>
  </si>
  <si>
    <t xml:space="preserve">Global CCS Institute; https://www.cslforum.org/cslf/sites/default/files/documents/Melbourne2018/South_West_Hub.pdf; https://library.seg.org/doi/10.1190/ice2015-2202261; http://www.afr.com/technology/collie-synfuels-eyes-carbon-capture-funding-from-cefc-20170605-gwl5fz </t>
  </si>
  <si>
    <t>Global CCS Institute;      https://www.energy.gov/fe/foa-2058-front-end-engineering-design-feed-studies-carbon-capture-systems-coal-and-natural-gas</t>
  </si>
  <si>
    <t xml:space="preserve">Global CCS Institute;   https://earthresources.vic.gov.au/projects/carbonnet-project </t>
  </si>
  <si>
    <t>Global CCS Institute;   https://www.netl.doe.gov/project-information?p=FE0029381</t>
  </si>
  <si>
    <t>Global CCS Institute;   https://www.lakecharlesmethanol.com/</t>
  </si>
  <si>
    <t>Global CCS Institute; https://www.thechemicalengineer.com/news/norway-cuts-budget-for-full-chain-ccs-project-by-94/</t>
  </si>
  <si>
    <t>Global CCS Institute;   https://www.porthosco2.nl/en/</t>
  </si>
  <si>
    <t>Global CCS Institute;    https://netl.doe.gov/sites/default/files/netl-file/20CCUS_OBrien.pdf</t>
  </si>
  <si>
    <t>Global CCS Institute;  https://www.netl.doe.gov/projects/project-information.aspx?p=FE0031626</t>
  </si>
  <si>
    <t xml:space="preserve">Global CCS Institute (w tym CCS_Global_Status_Report); https://www.researchgate.net/publication/287242406_Monitoring_of_Carbon_Dioxide_Geological_Utilization_and_Storage_in_China_A_Review </t>
  </si>
  <si>
    <t xml:space="preserve">Global CCS Institute;   https://www.cslforum.org/cslf/sites/default/files/documents/AbuDhabi2017/AbuDhabi17-TW-Sakaria-Session2.pdf </t>
  </si>
  <si>
    <t>Global CCS Institute (w tym CCS_Global_Status_Report);  https://www.energy.gov/fe/air-products-chemicals-inc;    https://www.osti.gov/servlets/purl/1437618</t>
  </si>
  <si>
    <t>Global CCS Institute; http://www.zeroco2.no/projects/century-plant</t>
  </si>
  <si>
    <t xml:space="preserve">Global CCS Institute; http://www.cnpc.com.cn/en/xhtml/pdf/2018CCSEORinJilin.pdf </t>
  </si>
  <si>
    <t>Global CCS Institute;  http://www.eesi.org/articles/view/adm-deploys-carbon-capture-and-sequestration-project-at-illinois-ethanol-pl
DOE Status of CCUS in the US;    https://www.energy.gov/fe/archer-daniels-midland-company;   https://www.energy.gov/sites/prod/files/2017/10/f38/mcdonald_bioeconomy_2017.pdf</t>
  </si>
  <si>
    <t xml:space="preserve">Global CCS Institute; https://www.sciencedirect.com/science/article/pii/S1876610213007947 
</t>
  </si>
  <si>
    <t>Global CCS Institute;    https://www.nrg.com/case-studies/petra-nova.html</t>
  </si>
  <si>
    <t>Global CCS Institute;  cslforum.org;
http://www.zeroco2.no/projects/quest-project; https://www.shell.ca/en_ca/about-us/projects-and-sites/quest-carbon-capture-and-storage-project.html</t>
  </si>
  <si>
    <t>Global CCS Institute 
DOE workshop report (https://www.osti.gov/servlets/purl/1547301);   https://www.epa.gov/sites/production/files/2018-06/documents/shutecreekmrvplan.pdf</t>
  </si>
  <si>
    <t>Global CCS Institute 
DOE workshop report (https://www.osti.gov/servlets/purl/1547301); https://www.sciencedirect.com/science/article/pii/S1876610213004414</t>
  </si>
  <si>
    <t>Great Plains Synfuels Plant and Weyburn-Midale (poprzednia nazwa - Weyburn-Midale Storage Project)</t>
  </si>
  <si>
    <t>ROK URUCHOMIENIA (faktyczny lub planowany)</t>
  </si>
  <si>
    <t>https://www.globalccsinstitute.com/news-media/latest-news/guohua-jinjie-ccs-full-chain-demonstration/;   https://www.sourcewatch.org/index.php/Shenhua_Guohua_Jinjie_power_station;   http://www.decarboni.se/node/202092</t>
  </si>
  <si>
    <t>http://ieomsociety.org/ieom2017/papers/427.pdf</t>
  </si>
  <si>
    <t>Global CCS Institute (w tym CCS_Global_Status_Report); https://open.alberta.ca/dataset/alberta-carbon-trunk-line-project-knowledge-sharing-report-2018/resource/8b4f604d-7a72-4b5a-840b-a94d34ab87a2</t>
  </si>
  <si>
    <t>Global CCS Institute (w tym CCS_Global_Status_Report);   https://open.alberta.ca/dataset/alberta-carbon-trunk-line-project-knowledge-sharing-report-2018/resource/8b4f604d-7a72-4b5a-840b-a94d34ab87a2</t>
  </si>
  <si>
    <t>Global CCS Institute; https://www.geos.ed.ac.uk/sccs/project-info/89</t>
  </si>
  <si>
    <t>Global CCS Institute; 
cslforum.org: https://www.cslforum.org/cslf/sites/default/files/documents/bergen2012/Johannessen-Sleipner-Workshop-Bergen0612.pdf</t>
  </si>
  <si>
    <r>
      <t xml:space="preserve">Źródło CO2: CO2 produkowany w ramach przetwarzania gazu w instalacji obecnie wybudowanej na wyspie Barrow, przy północno-zachodnim wybrzeżu Australii Zachodniej. Miejsce składowania CO2: formacja Dupuy na głębokości ponad 2000 m pod powierzchnią wyspy Barrow, miąższe utwory piaskowców turbidytowych. Uszczelnieniem jest formacja łupków morskich grupy Barrow. </t>
    </r>
    <r>
      <rPr>
        <sz val="10"/>
        <rFont val="Arial"/>
        <family val="2"/>
      </rPr>
      <t>Projekt Gorgon znajdował się w fazie uruchomienia w okresie około 3 lat (2015/2016-2018/2019), co obejmowało m.in. oddanie do użytku systemu zatłaczania CO2 oraz wszechstronne przetestowanie wszystkich komponentów pełnego łańcucha CCS.</t>
    </r>
  </si>
  <si>
    <t>0 - koncepcja; 1 - studia; 2 - budowa/realizacja; 3 - uruchamiany; 4 - funkcjonujący; 5 - funkcjonujący/zakończony</t>
  </si>
  <si>
    <t>Funkcjonujący/zakończony</t>
  </si>
  <si>
    <t>West Pearl Queen Sequestration Pilot Test and Modeling Project</t>
  </si>
  <si>
    <t>0,00209 (50 dni)</t>
  </si>
  <si>
    <t>n.d. (projekt badawczy)</t>
  </si>
  <si>
    <t>sczerpane złoże ropy i gazu</t>
  </si>
  <si>
    <t>Projekt badawczy obejmował zatłaczanie, monitoring i modelowania procesów zatłaczania CO2 do piaskowców Shattuck (na głębokości ok. 1,37 km) permskiej formacji Queen w obrębie sczerpanego złoża ropy naftowej i gazu ziemnego West Pearl Queen k. Hobbs, New Mexico. Zatłaczanie CO2 prowadzono przez 50 dni od grudnia 2002 do lutego 2003 roku, a przed nim i po jego zakończeniu wykonano sejsmikę 3D na złożu celem monitorowania rozprzestrzeniania się CO2.</t>
  </si>
  <si>
    <t>Global CCS Institute; https://co2re.co/Policies</t>
  </si>
  <si>
    <t>https://digital.library.unt.edu/ark:/67531/metadc896597/m2/1/high_res_d/948691.pdf</t>
  </si>
  <si>
    <t>Nagaoka CO2 Storage Project</t>
  </si>
  <si>
    <t>Niigata prefecture</t>
  </si>
  <si>
    <t>sczerpane złoże gazu i ropy</t>
  </si>
  <si>
    <t>Pierwszy projekt pilotażowego zatłaczania CO2  w Japonii - zatłaczanie do sczerpanego złoża gazu ziemnego i ropy naftowej Minami-Nagaoka (na lądzie, do piaskowców neogeńskiej formacji Haizume, na głębokości ok. 1,1 km). W latach 2003-2005 zatłoczono w sumie 10,4 kt CO2 oraz prowadzono monitoring otworowy i międzyotworowy (instalacja obejmowała 1 otwór injekcyjny i 3 obserwacyjne).</t>
  </si>
  <si>
    <t>Przez 1,5 roku zatłoczono w sumie 10,4 kt CO2.</t>
  </si>
  <si>
    <t>https://www.rite.or.jp/English/lab/geological/demonstration.html</t>
  </si>
  <si>
    <t>China Coalbed Methane Technology Sequestration Project</t>
  </si>
  <si>
    <t>Shanxi province</t>
  </si>
  <si>
    <t>nieeksploatowany pokład węgla</t>
  </si>
  <si>
    <t>Projekt badawczy mający na celu sprawdzenie, czy pokłady węgla w NE części Chin są odpowiednio przepuszczalne i stabilne, aby można było absorbować CO2 i zintensyfikować produkcję metanu z pokładów węgla.</t>
  </si>
  <si>
    <t>Frio Brine Pilot</t>
  </si>
  <si>
    <t>0,0016</t>
  </si>
  <si>
    <t>W ramach projektu w październiku 2004 roku zatłoczono ok. 1,6 kt CO2 do piaskowców oligoceńskiej formacji solankowej Frio o b.dobrych własnościach zbiornikowych (porowatości rzędu 34%, przepuszczalności 3-4D), występujących na głębokości 1,5-1,6 km, uszczelnionych od góry łupkami Anahuac. Był to pierwszy taki projekt w USA, obejmujący zatłaczanie CO2 do formacji solankowej (wcześniejsze doświadczenia w tej dziedzinie w USA dotyczyły jedynie zatłaczania do złóż węglowodorów). Prowadzono monitoring otworowy, międzyotworowy nadkładu (pomiędzy otworem injekcyjnym i obserwacyjnym) oraz środowiskowy - gleby i wód gruntowych. Do zatłaczanego CO2 dodawano substancje znacznikowe (PFT, gazy szlachetne, SF6).</t>
  </si>
  <si>
    <t xml:space="preserve">Kolejna faza projektu, w roku 2006, objęła zatłoczenie ok. 0,35 kt CO2 i monitoring. </t>
  </si>
  <si>
    <t>https://www.beg.utexas.edu/gccc/research/fbpexperiment; https://www.osti.gov/servlets/purl/928451</t>
  </si>
  <si>
    <t>K12-B CO2 Injection Project</t>
  </si>
  <si>
    <t>0,008-0,020</t>
  </si>
  <si>
    <t>Sczerpane złoże gazu</t>
  </si>
  <si>
    <t xml:space="preserve">Na złożu gazu K12-B, położonym pod dnem Morza Północnego ok. 150 km na NW od Amsterdamu, oddzielano CO2 zawarty w gazie ziemnym (niepożądana domieszka) i zatłaczano do złoża, do tej samej formacji geologicznej (piaskowce czerwonego spągowca, uszczelnione od góry utworami cechsztynu), występującej na głębokości ok. 3,9 km pod dnem morza. W latach 2004-2017 (z przerwami) zatłoczono w sumie do złoża ok. 100 kt CO2. Prowadzono monitoring otworowy (w tym stanu technicznego otworów i geofizyczny) i do zatłaczanego CO2 dodawano substancje wskaźnikowe (PCF).  </t>
  </si>
  <si>
    <t>Planowano rozbudowę projektu do skali przemysłowej (ok. 400 kt/rok), ale plany te zarzucono.</t>
  </si>
  <si>
    <t>https://ieaghg.org/docs/General_Docs/2modmon_pres/10.7%20Vincent%20Vandeweijer%20-%20Monitoring%20and%20Modelling%20at%20K12-B.pdf;   https://www.researchgate.net/publication/329102255_13_Years_Of_Safe_CO2_Injection_At_K12-B</t>
  </si>
  <si>
    <t>Ketzin Pilot Project</t>
  </si>
  <si>
    <t>NIEMCY</t>
  </si>
  <si>
    <t>Brandenburg</t>
  </si>
  <si>
    <t>99,5-99,9% CO2</t>
  </si>
  <si>
    <t>Elektrownia i produkcja wodoru</t>
  </si>
  <si>
    <t>różne</t>
  </si>
  <si>
    <t>ok. 170 km ze Schwarze Pumpe</t>
  </si>
  <si>
    <t>Był to pierwszy projekt pilotażowego zatłaczania CO2 do formacji solankowych na lądzie w Europie i jeden z największych badawczych projektów pilotażowych na świecie. Projekt badawczy prowadzno w trzech fazach, od 2004 roku. W pierwszej fazie (2004-2008) były to prace studialne, następnie w latach 2008-2013 zatłoczono w sumie 67,271 kt CO2, a w latach 2013-2017 monitoring po zakończeniu zatłaczania. Przed i w trakcie zatłaczania prowadzono monitoring otworowy (1 otwór injekcyjny i 4 obserwacyjne) i międzyotworowy oraz środowiskowy - gleby i wód gruntowych, a także wykonano powierzchniowe badania sejsmiczne na potrzeby śledzenia chmury zatłoczonego CO2 i dodawano do zatłoczonego CO2 substancje znacznikowe. Monitoring kontynuowano, w ograniczonym zakresie, po zakończeniu zatłaczania. Zatłaczanie prowadzono do piaskowców górnego triasu, występujących na głębokości ok. 650 m, charakteryzujących się generalnie dobrymi własnościami zbiornikowymi (porowatości 13-26%, przepuszczalności rzędu 100 mD).</t>
  </si>
  <si>
    <t>Zatłaczany dwutlenek węgla początkowo pozyskiwano na rynku (od firmy Linde, która sprzedaje CO2 o wysokiej czystości, otrzymywany przy produkcji wodoru, na potrzeby przemysłu spożywczego), następnie w ostatnich latach pilotażowego zatłaczania stosowano CO2 otrzymywany z działającej w okresie jego funkcjonowania pilotażowej instalacji wychwytu (spalanie w tlenie, 30 MWt) w Schwarze Pumpe, Brandenburg. W tej samej strukturze geologicznej magazynowano niegdyś gaz ziemny - w wyżej położonych piaskowcach jury dolnej.</t>
  </si>
  <si>
    <t>https://www.co2ketzin.de/en/home</t>
  </si>
  <si>
    <t>Pembina Cardium CO2 Monitoring Pilot</t>
  </si>
  <si>
    <t>0,029</t>
  </si>
  <si>
    <t xml:space="preserve">Projekt obejmował pilotażowe zatłaczanie CO2 do złoża ropy naftowej Pembina k. Drayton Valley w stanie Alberta, Kanada (do celów EOR) wraz z kompleksowym monitoringiem, w okresie od lutego 2005 do marca 2008. Dostępne dane sugerują, że w sumie zatłoczono blisko 70 kt CO2, pozyskiwanego z instalacji do oczyszczania gazu ziemnego Ferus Gas Industries.  CO2 zatłaczano do piaskowców górnokredowej formacji Cardium, występującej na głębokości ok. 1,65 km. Prowadzono na złożu monitoring sejsmiczny 3D/4D i otworowy (geochemiczny - wód złożowych, ciśnienia złożowego; odwiercono 2 nowe otwory i zaadaptowano 5 istniejących na injekcyjne i obserwacyjne).  </t>
  </si>
  <si>
    <t>Założenia do projektu opracowano we współpracy z uczelniami (University of Alberta, University of Calgary) i służbą geologiczną stanu Alberta (AGS).</t>
  </si>
  <si>
    <t>http://www.zeroco2.no/projects/pembina-enhanced-oil-recovery-project;   https://www.sciencedirect.com/science/article/pii/S1876610209002811;   https://core.ac.uk/download/pdf/82083177.pdf</t>
  </si>
  <si>
    <t>Zama Field Validation Test</t>
  </si>
  <si>
    <t>0,0075-0,015</t>
  </si>
  <si>
    <t>60-80% CO2, 20-40% H2S</t>
  </si>
  <si>
    <t xml:space="preserve">Na złożu ropy naftowej i gazu ziemnego Zama (Alberta, Kanada) prowadzono zatłaczanie gazu kwaśnego (typowy skład: 70% CO2 i 30% H2S oraz śladowe ilości węglowodorów) na potrzeby EOR/EHR. Konsorcjum Plains CO2 Reduction Partnership prowadziło ponadto monitoring procesu zatłaczania na złożu (MVA) - co wraz z zatłaczaniem gazu kwaśnego i EOR stanowiło realizowaną od października 2005 do lipca 2009 drugą fazę działalności tegoż konsorcjum. Zatłaczanie prowadzono do sczerpanej części złoża, do środkowodewońskich utworów rafowych (dolomitów) formacji Keg River (uszczelnionych od góry anhydrytami fomacji Muskeg), występujących na głębokości ok. 1,6 km. Prowadzono monitoring otworowy (geofizyka wiertnicza i stan techniczny otworów, ciśnienie złożowe i ciśnienie w wodach użytkowych/nadkładzie, geochemiczny płynów złożowych oraz dodawano do zatłaczanego gazu kwaśnego substancje znacznikowe).    </t>
  </si>
  <si>
    <t xml:space="preserve">Prowadzono ponadto, na potrzeby monitoringu procesu zatłaczania gazu kwaśnego, eksperymenty laboratoryjne na rdzeniu pobranym z kompleksu składowania symulujące proces składowania w złożu, a także wykonano in situ testy hydrodynamiczne oceniające wytrzymałość podstawowego uszczelnienia zbiornika.  </t>
  </si>
  <si>
    <t>https://www.netl.doe.gov/sites/default/files/netl-file/7-PCOR_Zama%20Field%20Validation.Oil_.pdf;   https://www.sciencedirect.com/science/article/pii/S1876610209002598</t>
  </si>
  <si>
    <t>CNPC Jilin Oil Field EOR Demonstration Project</t>
  </si>
  <si>
    <t>Źródło CO2: nowa instalacja do oczyszczania gazu ziemnego w Songyuan, prowincja Jilin w Chinach. Miejsce składowania CO2: złoże ropy naftowej Jilin, Songyuan, prowincja Jilin, Chiny (EOR). CO2 pochodził z oczyszczania gazu ziemnego ze złoża Changling, połozonego w odległości 50 km (zawartość CO2 w gazie ziemnym wynosi 22.5%). CO2 oddzielony od strumienia gazu był transportowany rurociągiem, sprężany i zatłaczany do złoża ropy gdzie wykorzystywany był do wspomagania wydobycia przez wypieranie mieszające. Po wydobyciu ropy z zatłoczonym CO2 był oddzielany i ponownie zatłaczany w zamkniętym cyklu. W latach 2008-2017 prowadzono zatłaczanie CO2 do złoża ropy Jilin na skalę pilotażową - do końca 2017 roku zatłoczono w sumie 1,12 mln ton CO2.</t>
  </si>
  <si>
    <t>Od 2018 roku funkcjonuje 2 faza projektu, jako projekt demonstracyjny w dużej skali.</t>
  </si>
  <si>
    <t xml:space="preserve">http://www.cnpc.com.cn/en/xhtml/pdf/2018CCSEORinJilin.pdf </t>
  </si>
  <si>
    <t>CO2CRC Otway</t>
  </si>
  <si>
    <t>0,04</t>
  </si>
  <si>
    <t>79% CO2, 21% CH4</t>
  </si>
  <si>
    <t>2,25 km</t>
  </si>
  <si>
    <t>sczerpane złoże gazu i formacje solankowe</t>
  </si>
  <si>
    <t xml:space="preserve">Jest to pierwszy projekt dotyczący geologicznego składowania CO2 w Australii (Nirranda, Victoria) i jedno z największych laboratoriów składowania CO2 na świecie. W ramach 1 fazy projektu (marzec 2008 - sierpień 2009) zatłoczono ponad 65 kt CO2 z domieszką metanu, pochodzącego z nieeksploatowanego złoża Buttress Field do piaskowców górnokredowej formacji Waarre Unit C (miąższość kolektora ok. 25 m; głębokość występowania ok. 2 km) w obrębie pobliskiego wyeksploatowanego złoża gazu ziemnego Naylor, a w fazie 2 (grudzień 2015 - kwiecień 2016) około 15 kt do piaskowców występującej ponad złożem gazu górnokredowej formacji solankowej Paaratte Fm., na głębokości ok.1,5 km. W fazie 3, obejmujacej kompleksowy monitoring po zakończeniu zatłaczania, wykorzystano doświadczenia z fazy 2 i wykonano dodatkowy otwór obserwacyjny.(instalacja podziemna obejmuje w sumie 2 otwory injekcyjne  - po jednym na kolektor, oraz 4 obserwacyjne). We wszystkich fazach prowadzono monitoring powietrza glebowego i atmosferycznego oraz wód gruntowych (dodawano do zatłaczanego CO2 substancje znacznikowe) oraz otworowy - mikrosejsmiczny i geochemiczny prób płynów złozowych w otworze injekcyjnym Przed i w trakcie fazy 2 prowadzono dodatkowo monitoring sejsmiczny 4D - powierzchniowy i potem także międzyotworowy, natomiast faza 3 (od 2017 roku) objęła wszystkie te techniki. </t>
  </si>
  <si>
    <t>Faza 3 - monitoring składowisk (gdzie zatłaczano CO2 z domieszką metanu, w ramach faz 1 i 2) przewidziano do roku 2023.</t>
  </si>
  <si>
    <t>Global CCS Institute; https://co2re.co/Policies; https://co2crc.com.au/what-we-do/optimising-storage/</t>
  </si>
  <si>
    <t>https://www.sciencedirect.com/science/article/pii/S1876610211008095; https://www.researchgate.net/publication/251704744_CO_2_storage_in_a_depleted_gas_field_An_overview_of_the_CO2CRC_Otway_Project_and_initial_results</t>
  </si>
  <si>
    <t>Michigan Basin (Phase II) Geologic CO2 Sequestration Field Test</t>
  </si>
  <si>
    <t>0,01-0,05</t>
  </si>
  <si>
    <t>99,6% CO2, 0,4% CH4 i in.</t>
  </si>
  <si>
    <t>formacje solankowe w basenie naftowym</t>
  </si>
  <si>
    <t>MRCSP (Midwest Regional Carbon Sequestration Partnership) dokonało testowego zatłaczania CO2 do złoża ropy naftowej i gazu ziemnego State-Charlton 30/31k. Charlton Township, Otsego, Michigan, USA. Celem było określenie potencjału składowania górnosylurskich dolomitów Bass Islands (o przeciętnych własnościach zbiornikowych) i nadległej dolnodewońskiej węglanowej formacji Bois Blanc (o słabych własnościach zbiornikowych) w północnej części Basenu Michigan. Obie formacje to formacje solankowe występujące ponad roponośną formacją Niagaran Reef (sylur) i poniżej gazonośnej formacji Antrim Shale (dewon), na głębokości ok. 1 km. W dwóch seriach - luty-marzec 2008 i styczeń-lipiec 2009 zatłoczono odpowiednio 10 i 50 kt CO2, w sumie 60 kt.Prowadzono monitoring otworowy (ciśnienia temperatury, geofizyczny, pobór prób płynów złożowych) i sejsmiczny międzyotworowy (odwiercono 1 otwór injekcyjny, zrekonstruowano 1 istniejący na monitoringowy i wykorzystano do ponadto monitoringu 1 otwór produkcyjny, naftowy) oraz środowiskowy przy otworze zatłaczającym (przy czym dodawano substancje znacznikowe do załaczanego CO2).</t>
  </si>
  <si>
    <t>Generalnie cele projektu zostały osiągnięte, tzn. stwierdzono, że permanentne składowanie CO2 w rozpatrywanych formacjach jest wykonalne, ale stwierdzono, że przy składowaniu CO2 na większą skalę konieczne byłyby badania rozprzestrzeniania się chmury CO2 w rozpatrywanych formacjach węglanowych.</t>
  </si>
  <si>
    <t>https://edx.netl.doe.gov/dataset/mrcspmibasinvalidationrpt-final1</t>
  </si>
  <si>
    <t>San Juan Basin ECBM Storage Test</t>
  </si>
  <si>
    <t>0,018</t>
  </si>
  <si>
    <t>42 km</t>
  </si>
  <si>
    <t>nieeksploatowany pokład węgla kamiennego</t>
  </si>
  <si>
    <t>Pilotażowy projekt badawczy przeprowadzono celem oceny efektywności wspomagania wydobycia metanu przez (m.in.) zatłaczanie CO2 oraz składowania CO2 w głębokich, nieeksploatowanych pokładach węgla. Zatłaczanie prowadzono do węgli górnokredowej formacji Fruitland, na głębokości ok. 1 km, od lipca 2008 do sierpnia 2009 roku. Prowadzono monitoring środowiskowy (gleby/powietrza glebowego i powietrza atmosferycznego) wokół otworu injekcyjnego, składu wydobywanego MPW oraz ruchów pionowych powierzchni terenu (czuły inklinometr i interferometria satelitarna).</t>
  </si>
  <si>
    <t xml:space="preserve">Transport - podłączenie składowiska do regionalnego rurociągu CO2 Kinder Morgan, odcinkiem 4-calowego rurociągu. </t>
  </si>
  <si>
    <t>https://www.researchgate.net/publication/241788764_CO2-ECBMstorage_activities_at_the_San_Juan_basin%27s_Pump_Canyon_test_site</t>
  </si>
  <si>
    <t>CO2 Sequestration Field Test: Deep Unminable Lignite Seam</t>
  </si>
  <si>
    <t>0,000090</t>
  </si>
  <si>
    <t>nieeksploatowany pokład węgla brunatnego</t>
  </si>
  <si>
    <t>Celem tego projektu badawczego była ocena wykonalności składowania CO2 w pokładach węgla brunatnego z produkcją metanu. Dwutlenek węgla był zatłaczany przez 16 dni w marcu 2009 roku, w ilości sumarycznej 90 ton, do pokładu węgla brunatnego (w obrębie paleoceńskiej formacji Fort Union Group) miąższości 3,0-3,7 m, na głębokości ok. 350 m. Po zakończeniu zatłaczania prowadzono monitoring (otworowy - ciśnienie, temperatura, przewodność, pH, próbki płynów złożowych; sejsmiki międzyotworowej; sejsmiki pasywnej) do czerwca 2009 roku.</t>
  </si>
  <si>
    <t>Odwiercono 5 otworów (1 injekcyjny i 5 obserwacyjnych), zarurowanych i zacementowanych w całym przedziale głębokości.</t>
  </si>
  <si>
    <t>https://undeerc.org/PCOR/NewsAndPubs/pdf/RTIP-Lignite-CO2-Sequestration-Test-Unminable-Coal-Seam-North-Dakota.pdf</t>
  </si>
  <si>
    <t>Hazelwood Carbon Capture and Mineral Sequestration Pilot Plant</t>
  </si>
  <si>
    <t>0,009-0,018</t>
  </si>
  <si>
    <t>n.d. (na terenie elektrowni)</t>
  </si>
  <si>
    <t>popiół z elektrowni</t>
  </si>
  <si>
    <t>W niedawno zamkniętej elektrowni Hazelwood (Latrobe Valley, Victoria, Australia), opalanej węglem brunatnym, wybudowano pilotażową instalację wychwytu po spalaniu, zintegrowaną z jednym z bloków elektrowni, o mocy 200 MW (moc całej elektrowni to 1675 MW brutto). Instalacja pilotażowa wychwytywała CO2 ze spalin bloku energetycznego w technologii absorpcji amoniaku, zwykle w ilości 25 tCO2/dzień, a jej maksymalna wydajność wynosiła 50 t/dzień. Wychwytywany CO2 był wiązany w odpadach z elektrowni - w popiele w wodach odpadowych, tworząc węglan wapna, wykorzystywany następnie w budownictwie.</t>
  </si>
  <si>
    <t>Elektrownię zamknięto w roku 2017.</t>
  </si>
  <si>
    <t>http://www.zeroco2.no/projects/hazelwood</t>
  </si>
  <si>
    <t>Marshall County ECBM Project</t>
  </si>
  <si>
    <t>West Virginia</t>
  </si>
  <si>
    <t>Projekt badawczy pilotażowego zatłaczania CO2 do pokładu węgla kamiennego w obreębie górnokarbońskiej formacji Lower Freeport (Marshall, West Virginia, USA, występującego na głębokości ok. 400 m), celem oceny wykonalności składowania CO2 i wspomagania wydobycia metanu z pokładów węgla, w przypadku węgli karbońskich. W ciągu ok. 4 lat, do grudnia 2013 roku, zatłoczono do w sumie ok. 4,5 kt CO2. Po zakończeniu zatłaczania (do do grudnia 2015 roku) i wcześniej prowadzono monitoring środowiskowy (gleby/powietrza glebowego i powietrza atmosferycznego) wokół otworu injekcyjnego, otworowy - płynów złożowych oraz wód użytkowych, sejsmiczny oraz ruchów pionowych powierzchni terenu. Do zatłaczanego CO2 dodawano substancje znacznikowe.</t>
  </si>
  <si>
    <t>Celem było zatłaczanie do górnokarbońskich węgli kamiennych, a więc do podobnych do występujących w Polsce, np. na Górnym Śląsku.</t>
  </si>
  <si>
    <t>https://www.netl.doe.gov/sites/default/files/event-proceedings/2013/carbon%20storage/2-00-Locke-CO2-Sequestration-in-Unmineable-Coal-with-ECBM-20.pdf</t>
  </si>
  <si>
    <t>MGSC Validation Phase (Phase II): CO2 Storage and Enhanced Oil Recovery: Sugar Creek Oil Field Test Site</t>
  </si>
  <si>
    <t>Kentucky</t>
  </si>
  <si>
    <t>EOR/ sczerpane zloże ropy naftowej</t>
  </si>
  <si>
    <t>MGSC (Midwest Geological Sequestration Consortium) prowadziło w okresie od maja 2009 do maja 2010 roku testowe zatłaczanie do piaskowców dolnokarbońskiej formacji Jackson (głębokość ok. 570 m) w obrębie złoża ropy naftowej Sugar Creek k. Earlington, Kentucky, USA, celem określenia potencjału składowania CO2 w sczerpanych złożach ropy w Basenie Illinois (tzn. permanentnego składowania po zakończeniu operacji CO2-EOR). Monitoring prowadzony przed, w trakcie i po zakończeniu zatłaczania obejmował pobór próbek solanki, węglodorów i wód gruntowych odpowiednio z otworów na złożu oraz piezometrów i studni (celem wykonania analiz geochemicznych i izotopowych).</t>
  </si>
  <si>
    <t>W okresie zatłaczania (1 rok) i przez kolejne 16 misięcy po jego zakończeniu, w trakcie produkcji ropy ok. 16% zatłoczonego CO2 przedostało się na powierzchnię (84% pozostało permanentnie składowane w złożu).</t>
  </si>
  <si>
    <t>http://www.sequestration.org/resources/publish/ofs2012-04-sm.pdf</t>
  </si>
  <si>
    <t>Miranga CO2 Injection Project</t>
  </si>
  <si>
    <t>Bahia</t>
  </si>
  <si>
    <t>0,135</t>
  </si>
  <si>
    <t>Produkcja nawozów sztucznych</t>
  </si>
  <si>
    <t>po spalaniu (aminy)</t>
  </si>
  <si>
    <t>18 km</t>
  </si>
  <si>
    <t>formacja solankowa w strukturze naftowej</t>
  </si>
  <si>
    <t>Pod koniec 2009 roku Petrobras rozpoczął zatłaczanie CO2 do formacji solankowej w strukturze naftowej (złożu ropy naftowej i gazu ziemnego) Miranga k. Mata de Sao Joao, Bahia, Brazylia celem przetestowania technologii, które byłyby potem użyteczne w przyszłych projektach wykorzystujących formacje pod utworami solnymi Basenu Santos na morzu. Pierwsza faza projektu trwała ok. 1,5 roku, natomiast źródłem CO2 były zakłady produkcji nawozów sztucznych zlokalizowane niedaleko struktury naftowej. Dostępne informacje mówią, ze prowadzony był monitoring otworowy (w tym stanu technicznego otworów).</t>
  </si>
  <si>
    <t>Doświadczenia wykorzystano w projekcie w dużej skali (demonstracyjne/przemysłowej) Petrobras Santos Basin Pre-Salt Oil Field CCS, który ruszył w 2013 roku. Natomiast Petrobras prowadził zatłaczanie CO2 do złóż ropy naftowej w niewielkiej skali w basenie Reconcavo, Bahia, Brazylia od 1987 roku (źródło CO2 nieznane).</t>
  </si>
  <si>
    <t>Global CCS Institute; https://co2re.co/Policies; http://www.zeroco2.no/projects/petrobras-ccs</t>
  </si>
  <si>
    <t>https://innovations.icac.com/miranga-co2-injection-project/; https://core.ac.uk/download/pdf/82345248.pdf</t>
  </si>
  <si>
    <t>Mountaineer Validation Facility</t>
  </si>
  <si>
    <t>0,034-0,100</t>
  </si>
  <si>
    <t>po spalaniu (niskotemperaturowa absorcja amoniaku)</t>
  </si>
  <si>
    <t>19,3 km</t>
  </si>
  <si>
    <t>Był to pierwszy na świecie projekt pilotażowy CCS wykorzystujący formacje solankowe do składowania emisji z elektrowni opalanej weglem kamiennym (Mountaineer k. New Haven, West Virginia, USA). Przez ok. 18 miesięcy funkcjonowania wychwycono w sumie ok. 51 kt CO2 ze strumienia odpowiadajacego 30 MW z bloku elektrowni. Z tego zatłoczono (od października 2009 roku) ok. 37 kt do dwóch formacji geologicznych - Rose Run (najniższy ordowik/kambr) i Copper Ridge (kambr), w przedziale głębokości ok. 2,35-2,56 km. Docelowo projekt demonstracyjny miał wykorzystywać do składowania CO2 nieco głębiej występujące piaskowce kambryjskie Mount Simon o jeszcze lepszych własnościach zbiornikowych. Uszczelnieniem tych formacji zbiornikowych jest szereg kompleksów nieprzepuszczalnych wapieni, dolomitów i łupków paleozoiku o sumarycznej miąższości blisko 1,2 km.</t>
  </si>
  <si>
    <t>Planowano rozbudowę projektu do skali demonstracyjnej/przemysłowej (ok. 1,5 Mt/rok), ale plany te zarzucono w 2011 roku z powodów legislacyjno-finansowych.</t>
  </si>
  <si>
    <t>https://sequestration.mit.edu/tools/projects/aep_alstom_mountaineer.html; https://netl.doe.gov/sites/default/files/environmental-policy/eis-mountaineer/Summary.pdf</t>
  </si>
  <si>
    <t>Sinopec Shengli Oilfield Carbon Capture Utilization and Storage Pilot Project</t>
  </si>
  <si>
    <t>11 km</t>
  </si>
  <si>
    <t xml:space="preserve">Zatłaczanie CO2 pozyskanego z pilotażowej instalacji wychwytu w elektrowni Sinopec Shengli (Shangdong, Chiny) prowadzi się, do celów EOR, do pobliskiego złoża ropy naftowej Shengli, na głębokości 3000 m poniżej powierzchni terenu. CO2 transportowano ciężarówkami (cysterny), pilotażowa instalacja wychwytu w pobliżu złoża została uruchomiona w roku 2010, ale pierwsze testy CO2-EOR rozpoczęto w roku 2008.
</t>
  </si>
  <si>
    <t xml:space="preserve">Na bazie projektu pilotażowego rozpoczęto, jako kolejną fazę przedsięwzięcia, projekt demonstracyjny, który aktualnie znajduje się na wczesnym etapie realizacji i powinien zostać uruchomiony w ciągu obecnej dekady. </t>
  </si>
  <si>
    <t>http://www.zeroco2.no/projects/sinopec-shengli-pcc</t>
  </si>
  <si>
    <t>Illinois Basin Decatur Project</t>
  </si>
  <si>
    <t>1,9 km</t>
  </si>
  <si>
    <t>Projekt miał na celu weryfikację pojemności, wydajności zatłaczania i bezpieczeństwa składowania dla najważniejszej formacji zbiornikowej w basenie Illinois i środkowozachodniej części USA - Mount Simon Sandstone (porowatość sięgająca 30%, przepuszczalność rzędu 500 mD). CO2 było wychwytywane w instalacji ADM (w Decatur, Illinois, USA) do produkcji etanolu z kukurydzy i zatłaczane w pobliskiej lokalizacji od listopada 2011 do listopada 2014 roku. w tym okresie zatłoczono w sumie 999 215 ton CO2. Po zakończeniu zatłaczania MGSC (Midwest Geological Sequestration Consortium) prowadziło monitoring do 2020. Przed, w trakcie i po zakończeniu zatłaczania prowadzono monitoring sejsmiki pasywnej, sejsmiki 3D I VSP, środowiskowy (powietrza glebowego i atmosferycznego, wód gruntowych), elektrooporowy oraz pobór prób płynów złożowych (z formacji zbionikowej Mount Simon Sandstone, podstawowego uszczelnienia Eau Claire i jego nadkładu) i pomiary ciśnienia złożowego w głębokich otworach. Instalacja podziemna obejmowała 2 otwory injekcyjne i 4 monitoringowe.</t>
  </si>
  <si>
    <t>Kontynuacją przedsięwzięcia jest projekt demonstracyjny Illinois Industrial Carbon Capture and Storage (od 2017 roku) - składowanie w pobliskiej lokalizacji.</t>
  </si>
  <si>
    <t>http://www.sequestration.org/mgscprojects/deepsalinestorage.html;    http://sequestration.org/resources/PAGOct2014Presentations/02-MGSC_PAG_2014-RFinley-IBDP-Overview.pdf;   https://www.netl.doe.gov/sites/default/files/2018-11/Illinois-Basin-Decatur-Project.pdf</t>
  </si>
  <si>
    <t>Shenhua Group Ordos Carbon Capture and Storage (CCS) Demonstration Project</t>
  </si>
  <si>
    <t>To był w swoim czasie jeden z największych projektów pilotażowych obejmujących zatłaczanie do formacji solankowych i pionierski projekt w Chinach badający tę opcję składowania. Był to też pierwszy chiński projekt pełnego łańcucha CCS związany z przeróbką węgla kamiennego. Źródłem CO2 była instalacja gazyfikacji węgla w Ejin Horo Qi (prefektura Ordos, Mongolia Wewnętrzna, Chiny), skąd ciekły CO2 był transportowany na niewielką odległość do miejsca składowania (uprzednio rozpoznanego sejsmiką 3D). W latach 2011-2014 wykonano cztery serie (testy) zatłaczania i zatłoczono w sumie ok. 300 kt CO2 do formacji solankowych basenu Ordos (piaskowce, wapienie i dolomity o słabych własnościach zbiornikowych, szczelinowane, występujące w przedziale głębokości 1,7-2,4 km). Prowadzono monitoring środowiskowy, deformacji powierzchni terenu oraz ciśnienia, temperatur złożowych i pobór prób płynów złożowych w 2 głębokich otworach obserwacyjnych, jak również monitoring geofizyczny VSP.</t>
  </si>
  <si>
    <t>Planowano kontynuację w ramach projektu demonstracyjnego Shenhua Ordos CTL Project (Phase 2) - anulowany.</t>
  </si>
  <si>
    <t>https://www.sciencedirect.com/science/article/pii/S1876610214025399?via%3Dihub</t>
  </si>
  <si>
    <t>CarbFix Project</t>
  </si>
  <si>
    <t>ISLANDIA</t>
  </si>
  <si>
    <t>SW Islandia</t>
  </si>
  <si>
    <t>Elektrownia geotermalna</t>
  </si>
  <si>
    <t>n.d. (przy instalacji)</t>
  </si>
  <si>
    <t>sekwestracja mineralna</t>
  </si>
  <si>
    <t>Projekt, zlokalizowany na Islandii, obejmuje zatłaczanie, rozpuszczonego w wodzie z instalacji geotermalnej, czystego dwutlenku węgla, względnie dwutlenku węgla z domieszką siarkowodoru, do formacji bazaltowych, gdzie jest wiązany w procesie mineralnej sekwestracji, tworząc minerały węglanowe. W ramach wstępnych testów w roku 2012 zatłoczono 200 ton CO2 z małoskalowej pilotażowej instalacji separacji gazów w wodzie z elektrowni geotermalnej Hellisheiði. Badania dowiodły, że w ciągu 2 lat ok. 95% zatłoczonego CO2 wiąże się ze skałami bazaltowymi w formie minerałów węglanowych. Natomiast od roku 2014 prowadzi się zatłaczanie w nieco większej skali (ok. 10 000 t CO2/rok) - w sumie zatłoczono w ramach projektu ponad. 66 500 ton CO2.</t>
  </si>
  <si>
    <t xml:space="preserve">Instalacja geotermalna (i mineralnej sekwestracji CO2) jest zlokalizowana na (drzemiącym) wulkanie Hengill, ok. 30 km na wschód od Reykjaviku. </t>
  </si>
  <si>
    <t>https://www.carbfix.com/</t>
  </si>
  <si>
    <t>Husky Energy Lashburn and Tangleflags CO2 Injection in Heavy Oil Reservoirs Project</t>
  </si>
  <si>
    <t>40 km</t>
  </si>
  <si>
    <t>W projekcie testowano metody EOR w złożach ciężkiej ropy naftowej.Instalacja wychwytu została wybudowana w zakładach produkcji etanolu Husky Energy (Lloydminster, Saskatchewan, Kanada) i ma maksymalną wydajność 250 ton CO2 dziennie, otrzymywanego jako produkt uboczny fermentacji. Projekt funkcjonuje od roku 2012, zaś CO2 jest transportowany ciężarówkami do pobliskich złóż ropy naftowej Lashburn i Tangleflags.</t>
  </si>
  <si>
    <t>Przez 143 dni w latach 2015-2017 zatłoczono 1933 ton CO2.</t>
  </si>
  <si>
    <t>https://eralberta.ca/projects/details/lashburn-co2-capture-demonstration-project/</t>
  </si>
  <si>
    <t>Plant Barry &amp; Citronelle Integrated Project</t>
  </si>
  <si>
    <t>Alabama</t>
  </si>
  <si>
    <t>Elektrownia (blok na węgiel kamienny)</t>
  </si>
  <si>
    <t>rurociąg na lądzie</t>
  </si>
  <si>
    <t>19 km</t>
  </si>
  <si>
    <t>formacja solankowa ponad horyzontem roponośnym</t>
  </si>
  <si>
    <t>W swoim czasie był to największy projekt pilotażowy pełnego łańcucha CCS (w przypadku elektrowni) w USA. Na bloku nr 5 elektrowni Plant Barry (Bucks, Alabama, USA), opalanym węglem, wybudowano pilotażową instalację wychwytu CO2 o wydajności 150 000 ton/rok. Wychwytywanie CO2 rozpoczęto w czerwcu 2011 i zakończono w grudniu 2015 r. (w sumie wychwycono ok. 240 000 ton). Wychwytywany CO2 był transportowany rurociągiem do złoża ropy Citronelle na wysadzie solnym gdzie był zatłaczany do dolnokredowej formacji solankowej Paluxy, występującej na głębokości ok. 3 km (i o miąższości ok. 0,3 km), ponad formacją roponośną Donovan Sand. Od sierpnia 2012 do września 2014 zatłoczono ponad 114 000 ton CO2. Następnie do września 2017 roku prowadzono kompleksowy monitoring po zakończeniu zatłaczania (podobnie jak w poprzednich etapach życia projektu objęło to pomiary ciśnienia dennego, badania stanu technicznego otworów, badania sejsmiczne międzyotworowe i VSP, pomiary ciśnienia i pobór prób w formacji solankowej ponad kompleksem składowania, dodawano substancje znacznikowe do zatłaczanego CO2 oraz prowadzono monitoring wód użytkowych i powietrza glebowego) oraz przez kolejne lata w bardzo ograniczonym zakresie.</t>
  </si>
  <si>
    <t>Pilotazowa instalacja wychwytu miała być przebudowana do wiekszej skali (docelowo 160 MW zamiast istniejących 25 MW, ale zrezygnowano z tych planów i stąd także z zatłaczania w wiekszej skali do formacji geologicznej.</t>
  </si>
  <si>
    <t>https://sequestration.mit.edu/tools/projects/citronelle.html;    http://www.secarbon.org/files/anthropogenic-test.pdf</t>
  </si>
  <si>
    <t>Farnsworth Unit EOR Field Project - Development Phase</t>
  </si>
  <si>
    <t>Produkcja etanolu i nawozów sztucznych</t>
  </si>
  <si>
    <t>Procesy przemysłowe/po spalaniu</t>
  </si>
  <si>
    <t>SWP (Southwest Regional Partnership on Carbon Sequestration) monitorował działania w zakresie zatłaczania CO2-EOR. W fazie III projektu przewidziano zatłaczanie ponad 0,2 mln t CO2/rok do złoża ropy naftowej Farnsworth (Ochiltree, Texas, USA), przez szereg lat, docelowo do sumarycznie  mln ton CO2. Do kwietnia zakupiono (w zakładach produkcji etanolu Arkalon w Liberal, Kansas, USA i zakładach produkcji nawozów sztucznych Agrium w Berger, Texas, USA) w sumie ponad 0,64 mln ton CO2, z tego składowano netto ok. 0,595 mln ton. Złoże położone jest w Basenie Anadarko, gdzie skałą zbiornikową są górnokarbońskie piaskowce Morrow w ramach jednostki Farnsworth - występujące w tym przypadku na głębokości ok. 2,3 km. Przed ropoczęciem zatłaczania strukturę rozpoznano sejsmiką 3-D, VSP i sejsmiką międzyotworową.Prowadzono monitoring otworowy (w tym ciśnienia złożowego), VSP, sejsmiczny międzyotworowy i geochemiczny środowiska gruntowo-wodnego oraz zatłaczano wraz z CO2 substancje znacznikowe.</t>
  </si>
  <si>
    <t>Zazębia się z komercyjnym projektem pilotażowym Arkalon CO2 Compression Facility (ten ostatni to kolejna faza niniejszego, od 2018 roku?).</t>
  </si>
  <si>
    <t>https://netl.doe.gov/sites/default/files/event-proceedings/2014/carbon_storage/1--Farnsworth-Unit_Ochiltree-Field-Project-SWP.pdf</t>
  </si>
  <si>
    <t>Michigan Basin Large Scale Injection Test</t>
  </si>
  <si>
    <t>W projekcie przewidziano zatłaczanie i monitoring ponad 1 miliona ton CO2 w formacjach roponośnych (CO2-EOR; sylurska formacja występująca na głębokości ok. 1,3 km). Od marca 2013 roku do początku 2019 roku zatłoczono ok.. 1,1 mln ton CO2 i prowadzono wszechstronny monitoring (o zakresie jak w poprzednim projekcie - Michigan Basin (Phase II) Geologic CO2 Sequestration Field Test). Projekt EOR obejmuje 11 otworów injekcyjnych i 11 produkcyjnych oraz co najmniej 3 otwory monitoringowe.</t>
  </si>
  <si>
    <t>Kontynuacja projektu Michigan Basin (Phase II) Geologic CO2 Sequestration Field Test (pilot w większej skali, CO2-EOR zamiast, jak w fazie II, formacji solankowej ponad roponośną)</t>
  </si>
  <si>
    <t>https://www.netl.doe.gov/sites/default/files/2018-11/Michigan-Basin-Project.pdf</t>
  </si>
  <si>
    <t>CIUDEN: (The Hontomin) CO2 Storage Technology Development Plant</t>
  </si>
  <si>
    <t>HISZPANIA</t>
  </si>
  <si>
    <t>Burgos/Castilla y León</t>
  </si>
  <si>
    <t>Instalacja do pilotażowego zatłaczania CO2 do formacji solankowych i monitoringu zlokalizowana jest ok. 30 km od miasta Burgos (prowincja Burgos, region autonomiczny Castilla y León, Hiszpania). Przedsięwzięcie pilotażowego zatłaczania CO2 jest elementem (realizowanego od 2010 roku, zasadniczo już nieaktywnego poza tym elementem) projektu demonstracyjnego hiszpańskiej agencji rządowej CIUDEN. Instalacja obejmuje 1 otwór injekcyjny i 1 monitoringowy, o głębokości ok. 1,6 km, a także sieci monitoringu powierzchniowego (mikrosejsmicznego i piezometrów). Lokalizację rozpoznano też profilami sejsmicznymi (2D). Zatłaczanie niewielkiej ilości CO2 rozpoczęto w 2015 roku i do 2018 zatłoczono ok. 3400 ton. Zbiornikiem sa tu utwory węglanowe (wapienie i dolomity o porowatości sięgającej 30%) dolnej jury występujace na głębokości 1,44-1,57 km, których uszczelnienie stanowią margle i czarne łupki dolnojurajskie o miąższości ponad 100 m. W projekcie H2020 ENOS przewidziano w latach 2018-2020 zatłaczanie w sumie ok. 10 kt CO2.</t>
  </si>
  <si>
    <t>Planowane w ramach projektu H2020 ENOS (2018-2020) zatłaczanie ok. 10 kt CO2 nie doszło do skutku.</t>
  </si>
  <si>
    <t>https://www.globalccsinstitute.com/archive/hub/publications/193423/hontomin-reservoir-characterisation-tests-final-technical-report.pdf; http://www.enos-project.eu/sites/operational-storage-field-site/hontomin/;   http://www.enos-project.eu/media/22619/d68_final-with-appendices_enos_653718.pdf</t>
  </si>
  <si>
    <t>Geothermal Plant with CO2 Re-injection</t>
  </si>
  <si>
    <t>CHORWACJA</t>
  </si>
  <si>
    <t>Međimurje</t>
  </si>
  <si>
    <t>Formacje solankowe na lądzie (z zawartością metanu)</t>
  </si>
  <si>
    <t>Instalacja obejmuje hybrydowy system geotermalny, wykorzystujący potencjał energetyczny gorącej solanki z rozpuszczonym gazem ziemnym (z głębokości 1,8-2,3 km), wytwarzający ciepło i energię elektryczną (elektrownia AAT Geothermae Draškovec w N Chorwacji). Moc elektryczna brutto instalacji pilotażowej wynosi 18,6 MWe, a cieplna 75 MWt. Przewidziano oddzielanie, wychwyt i składowanie  ok. 50 kt CO2/rok.</t>
  </si>
  <si>
    <t>Planowane są kolejne tego rodzaju instalacje w Chorwacji i krajach regionu</t>
  </si>
  <si>
    <t>https://balkangreenenergynews.com/cleags-geothermae-declared-strategic-investment-project-by-croatian-government/</t>
  </si>
  <si>
    <t>Svante and Husky Energy VeloxoTherm Capture Process Test</t>
  </si>
  <si>
    <t>Kotły (opalane gazem) produkujące parę do wspomagania wydobycia ciężkiej ropy</t>
  </si>
  <si>
    <t>Svante i Husky Energy wybudowały pilotażową instalację wychwytu CO2, ze strumienia spalin z kotłów do produkcji pary wykorzystywanej przy wspomaganiu wydobycia ciężkiej ropy (instalacja Husky Energy’s Pikes Peak South, niedaleko Lloydminster, Saskatchewan, Kanada),  o wydajności 30 ton dziennie, która została oddana do użytku w lecie 2019 roku. Wychwytywany CO2 jest wykorzystywany do wspomagania wydobycia ciężkiej ropy w pobliskich złożach.</t>
  </si>
  <si>
    <t>Rozważane są dalsze tego rodzaju projekty w prowincji Saskatchewan</t>
  </si>
  <si>
    <t>https://www.geos.ed.ac.uk/sccs/project-info/546;    https://jpt.spe.org/oxy-and-total-team-colorado-carbon-sequestration-project</t>
  </si>
  <si>
    <t>Pilot Carbon Storage Project (PCSP) - Zululand Basin, South Africa</t>
  </si>
  <si>
    <t>RPA</t>
  </si>
  <si>
    <t>KwaZulu-Natal</t>
  </si>
  <si>
    <t>formacje solankowe na lądzie</t>
  </si>
  <si>
    <t>Projekt pilotażowy stanowi kolejną krytyczną fazę programu rozwoju CCS w RPA. Ma być dowodem słuszności koncepcji CCS oraz pozwoli na budowanie zdolności kraju i jest ważnym etapem mapy drogowej CCS w RPA. Projekt obejmuje zatłaczanie, składowanie i monitoring dla 10-50 kt nadkrytycznego CO2 w głęboko występującej formacji solankowej na lądzie (piaskowce dolnokredowej formacji Makhatini w Zululand Basin, na głębokości ok. 1 km). Przewidziano monitoring środowiskowy/powierzchniowy (atmosferyczny, powietrza glebowego/CO2, wód podziemnych; w tym izotopów węgla).</t>
  </si>
  <si>
    <t>Pilot miał ruszyć w 2020 roku, ale publikacja z kwietnia 2021 roku mówi, że dotąd wybrano lokalizację (podstawową i rezerwową) do zatłaczania CO2, po dogłębnym przeanalizowaniu dostępnych danych geologiczno-geofizycznych i symulacjach zatłaczania, a pilotażowe zatłaczanie ma rozpocząć się w 2022 roku.</t>
  </si>
  <si>
    <t>Global CCS Institute; https://co2re.co/Policies;   https://papers.ssrn.com/sol3/papers.cfm?abstract_id=3820378</t>
  </si>
  <si>
    <t>https://www.sacccs.org.za/CCUS-Project/Pilot-Monitoring-Project/;   http://www.thecermproject.com/uploads/1/1/9/7/119795923/12__evolution_of_ccs_in_south_africa.pdf;   https://www.beg.utexas.edu/files/gccc/research/goi/2017/South%20Africa%20from%20Zero%20to%20Pilot%20Project%20and%20Offshore%20Assessment_June17_Final.pdf</t>
  </si>
  <si>
    <t>INDONEZJA</t>
  </si>
  <si>
    <t>Jawa Tengah</t>
  </si>
  <si>
    <t>procesy przemysłowe</t>
  </si>
  <si>
    <t>złoże ropy naftowej i gazu ziemnego (EHR)</t>
  </si>
  <si>
    <t>Zlokalizowany w centralnej części wyspy Jawa, projekt obejmuje wykorzystanie CO2 wychwytywanego na złożu gazu ziemnego Gundih (gdzie wydobywany gaz zawiera ok. 21% CO2, który jest aktualnie oddzielany na miejscu w instalacji do oczyszczania i wypuszczany do atmosfery) i zatłaczanie w ilości ok. 30 ton/dobę przez okres 2 lat, co da w sumie 20 kt CO2, do pobliskiego złoża ropy naftowej i gazu ziemnego, kórego eksploatacja jest aktualnie nieopłacalna. Infrasttruktura zatłaczania (i transportu pomiędzy złożami?) ma być zaprojektowana i wykonana w latach 2020-tych. Skałą zbiornikową dla złóż węglowodorów w tym rejonie są piaskowce mioceńskiej formacji Ngrayong, występujące na głębokości ok. 1 km.</t>
  </si>
  <si>
    <t xml:space="preserve">Wcześniej planowano projekt w innej formule - zatłaczanie do złoża gazu i wykonano szczegółowe rozpoznanie złoża i jego otoczenia (w tym innych, pobliskich złóż węglowodorów) metodami geofizycznymi (m.in. szczegółową sejsmiką 2D). </t>
  </si>
  <si>
    <t>https://events.globallandscapesforum.org/blue-carbon-summit/paper-vote/entry/85/; https://www.siew.gov.sg/docs/default-source/default-document-library/sule_esi_siew_2020.pdf?sfvrsn=2</t>
  </si>
  <si>
    <t>Huaneng GreenGen IGCC Demonstration-scale System (Phase 2)</t>
  </si>
  <si>
    <t>0,06-0,1</t>
  </si>
  <si>
    <t>EOR (priorytet) i/lub formacje solankowe na lądzie - do ustalenia</t>
  </si>
  <si>
    <t>Program GreenGen mający na celu budowę wielkoskalowej instalacji CCS w elektrowni Tianjin w Chinach, składa sie z trzech faz: pierwsza to prace badawcze, zaś druga to realizacja niniejszego projektu pilotażowego wychwytu CO2 o wydajności 60-100 kt rocznie (a trzecią ma być projekt w skali przemysłowej). Pilotażowa instalacja wychwytu została wybudowana w roku 2016, następnie została oddana do użytku, ale brak jest informacji na temat statusu budowy rurociągu/opcji transportu i komponentu składowania dla tego projektu pilotażowego.</t>
  </si>
  <si>
    <t>Jego kontynuacją ma być projekt w skali przemysłowej - Huaneng GreenGen IGCC Large-scale System (Phase 3)</t>
  </si>
  <si>
    <t>https://www.sciencedirect.com/science/article/pii/S2211464520301408;   https://www.gem.wiki/GreenGen_Power_Station</t>
  </si>
  <si>
    <t>LEILAC</t>
  </si>
  <si>
    <t>BELGIA</t>
  </si>
  <si>
    <t>Wallonia/Liege</t>
  </si>
  <si>
    <t>Projekt LEILAC (Low Emissions Intensity Lime and Cement) obejmował zaprojektowanie, budowę i uruchomienie instalacji pilotażowej (w ramach projektu badawczego H2020, lata 2016-2020), której celem była nie tylko ocena czy technologia kalcynacji (bezpośredniego oddzielania) będzie działać w temperaturach potrzebnych do przetworzenia wapienia na wapno i produkcji cementu, ale także wychwytywanie ponad 95% emisji CO2 z tych procesów bez znacznych nakładów energetycznych i finansowych. Instalacja pilotażowa została wybudowana przez HeidelbergCement w ich cementowni w Lixhe w prowincji Liege, Belgia w kwietniu 2019 roku, a do końca 2020 roku przeszła testy funkcjonowania,</t>
  </si>
  <si>
    <t>Planowana jest kontynuacja projektu w większej skali (LEILAC2; ok. 100 ktCO2/r, co odpowiada 20% emisji cementowni), w tym budowa instalacji wychwytu ok. roku 2023, w zależności od doświadczeń uzyskanych w trakcie realizacji projektu pilotażowego</t>
  </si>
  <si>
    <t>https://www.project-leilac.eu/leilac-pilot-plant</t>
  </si>
  <si>
    <t>Acorn (Minimum Viable CCS Development)</t>
  </si>
  <si>
    <t>2022(2025)</t>
  </si>
  <si>
    <t>Oczyszczanie gazu</t>
  </si>
  <si>
    <t>Rurociągi?</t>
  </si>
  <si>
    <t>Podstawowym celem projektu (pilotażowego) Acorn jest zainicjowanie niskokosztowego projektu pełnego łańcucha CCS w NE Szkocji. Ma to być ziarno [Acorn], z którego może wyrosnąć klaster infrastruktury wychwytu, transportu i składowania, wykorzystując wyjątkową kombinację istniejących uwarunkowań w rejonie St Fergus w NE Szkocji, gdzie na terminalu gazowym CO2 jest oddzielany z gazu ziemnego i wypuszczany do atmosfery, a w pobliżu zlokalizowany jest terminal podmorskich rurociągów, przebiegających przez i do podmorskiego basenu osadowego bogatego w różne opcje składowania (najbliżej jest struktura w formacjach solankowych, dalej sczerpane złoża gazu i formacje solankowe). Studia wykonalności dla tego przedsięwzięcia sfinansowano ze środków międzynarodowej inicjatywy ACT (Accelerating CCS Technologies) i wykonano w latach 2017-2020. Do roku 2022 ma zostać wybudowana instalacja aminowa wychwytu CO2 z gazu ziemnego i/lub spalin o wydajności 200 ktCO2/rok. Natomiast adaptacja rurociągów oraz budowa infrastruktury zatłaczania celem składowania 200 ktCO2/rok w podmorskich formacjach solankowych (dolnokredowe piaskowce Captain Sandstone) na dnie Morza Północnego położonych ~80 km od instalacji wymaga kolejnych paru lat i stąd projekt pilotażowy pełnego łańcucha CCS najprawdopodobniej ruszy ok. roku 2025.</t>
  </si>
  <si>
    <t>Ten, stosunkowo duży, projekt pilotażowy pełnego łańcucha CCS jest wstępem do dużego projektu (o skali przemysłowej) Acorn Scalable CCS Development, który ma być uruchomiony pod koniec lat 2020-tych</t>
  </si>
  <si>
    <t>https://www.act-ccs.eu/acorn;   https://www.sciencedirect.com/science/article/pii/S0959652619320426</t>
  </si>
  <si>
    <t>CTSCo Surat Basin CCS Project</t>
  </si>
  <si>
    <t>Queensland</t>
  </si>
  <si>
    <t>cysterny (na ciężarówkach) potem ew. rurociąg</t>
  </si>
  <si>
    <t>ok.. 100 km</t>
  </si>
  <si>
    <t>Celem projektu jest zademonstrowanie technicznej wykonalności, integracji i bezpiecznego funkcjonowania CCS w Basenie Surat w Queensland, Australia. Do chwili obecnej sfinansowano i wykonano studium wykonalności FEED dla pełnego łańcucha CCS oraz przeprowadzono prace studialne i  rozpoznawcze (w tym 1 otwór badawczy o głębokości ok. 2700 m) celem udokumentowania potencjału składowania CO2 i wyboru lokalizacji składowiska (dolnojurajskie piaskowce Precipice Sandstone położone na głębokości ok. 2250 m, o miąższości ok. 200 m, zaś podstawowym uszczelnieniem są tam dolnojurajskie iłowce i mułowce Evergreen Formation o miąższości ok. 150 m). Jeśli uzyska się odpowiednie pozwolenia od właściwych organów i zostanie zatwierdzone dofinansowanie od partnerów przemysłowych to zostanie wybudowana instalacja wychwytu o wydajności 120 ktCO2/rok  (elektrownia Milmerran) i zatłaczanie w wytypowanej lokalizacji ruszy około roku 2023.</t>
  </si>
  <si>
    <t>Rozważana jest późniejsza rozbudowa projektu do skali przemysłowej (ok. 1 mln ton CO2/rok)</t>
  </si>
  <si>
    <t>Global CCS Institute; https://co2re.co/Policies;    http://ctsco.com.au/wp-content/uploads/2020/09/CTSCo-Project-Factsheet.pdf</t>
  </si>
  <si>
    <t>https://www.gem.wiki/Glencore_Surat_CCS_project;   http://ctsco.com.au/</t>
  </si>
  <si>
    <t>Bridgeport Energy Moonie CCUS project</t>
  </si>
  <si>
    <t>Do wyboru</t>
  </si>
  <si>
    <t>W projekcie przewidziano wychwytywanie i zatłaczanie 0,2 mln ton CO2 rocznie na potrzeby CO2-EOR na złożu ropy naftowej Moonie w basenie Surat w Queensland, Australia. Zatłaczany dwutlenek węgla ma pochodzić z jednej z instalacji energetycznych znajdujących się w tym rejonie i projekt pilotażowy (0,2 mln ton CO2/rok) ma ruszyć około roku 2023.</t>
  </si>
  <si>
    <t>Planowana jest rozbudowa projektu do większej skali; docelowo w roku 2028 planuje się osiągnięcie 1 mln tonCO2/rok</t>
  </si>
  <si>
    <t xml:space="preserve">Global CCS Institute; https://co2re.co/Policies;   </t>
  </si>
  <si>
    <t>https://www.co2conference.net/wp-content/uploads/2019/12/13-Loria-GCCSI-Global-Status-of-CCS-Next-Wave.pdf;   https://www.smh.com.au/politics/federal/mining-firm-in-talks-with-government-over-clean-energy-finance-corporation-oil-field-funding-proposal-20180327-p4z6hd.html</t>
  </si>
  <si>
    <t>Borger CO2 Compression Facility</t>
  </si>
  <si>
    <t>ok. 144 km</t>
  </si>
  <si>
    <t xml:space="preserve">Chapparal Energy realizowało w latach 2001-2017 wychwytywanie i sprężanie CO2 w instalacji do produkcji nawozów sztucznych Agrium w Borger, Texas, USA (ok. 200 km na SSW od instalacji Arkalon), wykorzystywanego do celów EOR na złożach ropy naftowej Farnsworth i Camrick (CO2 dostarczane było rurociągami o łącznej długości ok. 144 km). </t>
  </si>
  <si>
    <t>Projekt Borger składał się wraz z projektem Arkalon CO2 Compression Facility na przedsięwzięcie Panhandle CO2 System.</t>
  </si>
  <si>
    <t>https://www.co2conference.net/wp-content/uploads/2014/01/13-Chaparral-CO2-Midstream-Overview-2013.12.09new.pdf</t>
  </si>
  <si>
    <t>Budafa (+Lovászi, Nagylengyel, etc.) EOR</t>
  </si>
  <si>
    <t>WĘGRY</t>
  </si>
  <si>
    <t>Zala</t>
  </si>
  <si>
    <t>ok. 0,001</t>
  </si>
  <si>
    <t>81% CO2, 19% CH4 i in. oraz H2S</t>
  </si>
  <si>
    <t>n.d. (CO2 z naturalnej akumulacji CO2/gazu)</t>
  </si>
  <si>
    <t>Złoże ropy naftowej i gazu ziemnego Budafa, odkryte w 1937 roku, występuje w piaskowcach miocenu na głębokości ok.. 1,0-1,5 km. Poniżej tej akumulacji ropy naftowej i gazu ziemnego występuje kolektor zawierający ok. 81% CO2, reszta to metan i inne węglowodory gazowe oraz nieznaczne ilości siarkowodoru. Gaz ten (głównie CO2) wykorzystywany był do wspomagania wydobycia ropy naftowej na złożu Budafa (od 1972 roku), pobliskim złożu Lovászi (piaskowce miocenu; od 1975 roku), jak również zlokalizowanym w tym rejonie złożu Nagylengyel (węglany triasu i kredy na głębokości 2,2-2,8 km; od 1988 roku) oraz innych złóż węglowodorów eksploatowanych przez MOL na  Węgrzech. Zatłaczano do poszczególnych złóż stosunkowo niewielkie ilości CO2, rzędu kilkuset ton rocznie, sumarycznie prawdopodobnie było to rzędu 1000 ton/rok.</t>
  </si>
  <si>
    <t>Zatłaczanie CO2 było jednym z szeregu elementów przedsięwzięć mających na celu wspomaganie/intensyfikację wydobycia/produkcji węglowodorów (obok zatłaczania wód złożowych czy też gazu ziemnego), z uwagi na parametry złóż nie zawsze było to wypieranie mieszające (ang. miscible flood - najbardziej efektywny przypadek EOR), czasami też wspomagano w ten sposób budowę poduszki gazowej ponad złożem.</t>
  </si>
  <si>
    <t>https://www.ppepca.com/documents/presentation/MOL-1.pdf;   https://www.searchanddiscovery.com/documents/2014/30387toth/ndx_toth.pdf</t>
  </si>
  <si>
    <t>https://energnet.eu/wp-content/uploads/2020/12/newsletter-10.pdf;   https://ieaghg.org/docs/General_Docs/Reports/PH3_22%20Storage%20in%20oil%20and%20gas%20fields.pdf</t>
  </si>
  <si>
    <t>Szank (SE &amp; NE) CO2-EOR</t>
  </si>
  <si>
    <t>Bács-Kiskun</t>
  </si>
  <si>
    <t xml:space="preserve">Złoże ropy naftowej i gazu ziemnego Szank (SE &amp; NE) występuje w piaskowcach i węglanach miocenu, na głębokości ponad 2 km. W roku 1992 uruchomiono na nim instalację do oczyszczania gazu ziemnego (aminy), która redukuje zawartość CO2 w gazie ziemnym (dostarczanym z tego złoża i sąsiednich złóż węglowodorów) z 17-33% do 2-3% umożliwiając w ten sposób osiągnięcie parametrów wymaganych dla komercyjnej dystrybucji gazu. Oddzielony od gazu ziemnego dwutlenek węgla jest zatłaczany do złoża do celów EOR (zaobserwowano przy tym zwiększenie zawartości CO2 w gazie towarzyszącym ropie nawet do 80%).   </t>
  </si>
  <si>
    <t>Planowano zatłaczanie CO2 do roku 2002 a zakończenie eksploatacji złoża ok. roku 2013 (po 2002 roku prowadzono tylko zatłaczanie gazu towarzyszącego wydobytej ropie, charakteryzującego się wysoką zawartością CO2).</t>
  </si>
  <si>
    <t>https://www.ppepca.com/documents/presentation/MOL-1.pdf;   https://www.researchgate.net/publication/301378315_CO2_IOR_in_the_Szank_Field_Using_CO2_from_Sweetening_Plant</t>
  </si>
  <si>
    <t>https://ieaghg.org/docs/General_Docs/Reports/PH3_22%20Storage%20in%20oil%20and%20gas%20fields.pdf</t>
  </si>
  <si>
    <t>Ivanić–Žutica CO2-EOR</t>
  </si>
  <si>
    <t>Funkcjonujący/zakończony?</t>
  </si>
  <si>
    <t>Zagreb/Sisak-Moslavina</t>
  </si>
  <si>
    <t>ok. 80%</t>
  </si>
  <si>
    <t>ok. 100 km</t>
  </si>
  <si>
    <t>W październiku 2014 INA (obecnie część grupy MOL) rozpoczęła zatłaczanie CO2 do złóż ropy naftowej Ivanić i Žutica (N &amp; S) do celów EOR, przemiennie z zatłaczaniem wód złożowych. W latach 2014-2019 w sumie zatłoczono blisko 2 mln ton CO2, którego źródłem była instalacja do oczyszczania gazu ziemnego w Molve, Koprivnica-Križevci (NE Chorwacja; gdzie występuje szereg złóż gazu zawierających domieszkę CO2 I niewielkie ilości H2S), skąd strumień CO2 (ok. 600 tys. m3/d) jest wstępnie sprężany (do ok 3MPa) i osuszany, a następnie transportowany rurociągiem o długości 88 km do instalacji Ivanić Grad (której główną funkcją jest rozdzielanie węglowodorów gazowych, tzn. metanu, etanu...) gdzie jest sprężany do ok. 10 MPa, przechodząc tym samym w stan ciekły i transportowany rurociągiem o długości kilkunastu km do wspomnianych złóż ropy (kolektor - piaskowce miocenu na głębokości 1,5-2 km) gdzie jest wtłaczany po ciśnieniem ok. 20 MPa. Prowadzono monitoring otworowy na złożach.</t>
  </si>
  <si>
    <t xml:space="preserve">Nie jest jasne czy projekt jest/będzie kontynuowany w zakresie zatłaczania CO2 (w latach 2014-2019 zatlaczano do złóż ropy na przemian CO2 i wody złożowe, może teraz tylko wody złożowe?). Blisko 50% zatłaczanego CO2 wydobywane jest wraz z ropą naftową oraz towarzyszącym gazem ziemnym i ucieka do atmosfery - planowano w kolejnym etapie wychwytywanie dwutlenku węgla na złożach ropy celem ponownego zatłaczania.. </t>
  </si>
  <si>
    <t>https://www.co2conference.net/wp-content/uploads/2016/12/10-Croatia-Talk-Current-Status-of-EOR-CO2-Flooding-Projects.pdf;    https://www.mdpi.com/2071-1050/13/4/1800/pdf</t>
  </si>
  <si>
    <t>https://molgroup.info/storage/documents/case_studies/climate_change/co2_eor_project_croatia_origin.pdf;   https://www.geology.sk/co2neteast/documents/workshop_zagreb/Dragutin_Domitrovic-Current_Status_of_CO2_Injection_Projects_in_Croatia.pdf;   https://ec.europa.eu/clima/policies/ets/registry_en#tab-0-1</t>
  </si>
  <si>
    <t>Borzęcin</t>
  </si>
  <si>
    <t>Dolnośląskie</t>
  </si>
  <si>
    <t>&lt;0,001</t>
  </si>
  <si>
    <t>78% CO2, 20% H2S, 2% CH4 i in.</t>
  </si>
  <si>
    <t>sczerpane złoże gazu</t>
  </si>
  <si>
    <t>W centralnej części sczerpanego złoża gazu ziemnego Borzęcin prowadzi się odpowiednio składowanie (zatłaczanie) gazu kwaśnego (1 otwór) i składowanie (zatłaczanie) odpadów płynnych z eksploatacji złóż węglowodorów (1 otwór) – te ostatnie to odpady wydobywcze, głównie zużyte płuczki wiertnicze nie zawierające substancji niebezpiecznych. Zatłaczanie wspomnianych substancji podniosło ciśnienie w sczerpanyjm złożu i pozwoliło na nieznaczne zwiększenie współczynnika wydobycia gazu ziemnego w końcowym etapie eksloatacji złoża (najprawdopodobniej z 79 do 80%).</t>
  </si>
  <si>
    <t>https://www.securegeoenergy.eu/sites/default/files/SECURe_D2.2Final2.pdf;    https://www.researchgate.net/publication/316022067_Ocena_migracji_skladnikow_gazu_ziemnego_w_zlozu_Borzecin_na_podstawie_wynikow_analiz_izotopow_trwalych_wodoru_i_wegla</t>
  </si>
  <si>
    <t>http://www.archiwum.inig.pl/INST/nafta-gaz/nafta-gaz/Nafta-Gaz-2010-05-02.pdf;    https://dane.gov.pl/pl/dataset/221/resource/26169,lista-koncesji-na-podziemne-bezzbiornikowe-magazynowanie-podziemne-skadowanie-odpadow-rozpoznawanie-oraz-wydobywanie-wod-termalnych-stan-na-31-sierpnia-2020-r/table?page=1&amp;per_page=20&amp;q=&amp;sort=;    http://geoportal.pgi.gov.pl/midas-web/pages/index.jsf?conversationContext=2</t>
  </si>
  <si>
    <t>RECOPOL Kaniów</t>
  </si>
  <si>
    <t>Śląskie</t>
  </si>
  <si>
    <t>&gt;99,9% CO2</t>
  </si>
  <si>
    <t>nieeksploatowane pokłady węgla</t>
  </si>
  <si>
    <t xml:space="preserve">W ramach projektu unijnego 5PR RECOPOL (2001-2005) wybrano lokalizację pilotażowego zatłaczania do pokładów węgla w południowej części GZW, na obszarze koncesji na wydobycie wegla kamiennego oraz metanu (i kopalni) Silesia gdzie 2 nieeksplatowane, odpowiednie do tego celu pokłady węgla z relatywnie wysoką zawartością metanu (MPW) i niskiej przepuszczalności (rzędu 1 mD) występowały na głębokości 900-1250 m. Wybrano lokalizację w rejonie miejscowości Kaniów k. Czechowic-Dziedzic gdzie w 2003 roku zaadaptowano istniejący otwór produkujacy metan (jeden z kilku występujących w tej lokalizacji) i odwiercono w odległości 150 m otwór do zatłaczania CO2. Zatłaczanie rozpoczęto w sierpniu 2004 roku i prowadzono do czerwca 2005 roku osiągając (po zabiegach szczelinowania) wydajność zatłaczania rzędu 12-15 ton CO2 dziennie (w sumie zatłoczono ok. 760 ton) oraz maksymalną produkcję MPW ok. 65 m3/d. Prowadzono monitoring ciśnienia i temperatury w otworze zatłaczającym, monitoring międzyotworowy i środowiskowy - powietrza glebowego w płytkich otworach o głębokości do 2 m, a także zawartości CO2 i izotopów węgla (w CO2 i CH4) w powietrzu w pobliskim wyrobisku górniczym kopalni Silesia. </t>
  </si>
  <si>
    <t>Monitoring środowiskowy po zakończeniu zatłaczania był kontynuowany w ramach projektu unijnego 6PR MOVECBM (2006-2008).</t>
  </si>
  <si>
    <t>https://www.ieaghg.org/docs/General_Docs/Reports/2006-10%20Final%20RECOPOL%20Report.pdf;    https://www.ieaghg.org/docs/overviews/2006-10.pdf</t>
  </si>
  <si>
    <t>https://www.sciencedirect.com/science/article/pii/S1876610209002719;    https://cordis.europa.eu/project/id/ENK5-CT-2001-00539/pl</t>
  </si>
  <si>
    <t>Joffre Viking Tertiary Oil Unit</t>
  </si>
  <si>
    <t>0,11-0,20</t>
  </si>
  <si>
    <t>zakłady chemiczne - produkcja etylenu</t>
  </si>
  <si>
    <t>cysterny (na ciężarówkach), potem rurociąg</t>
  </si>
  <si>
    <t>ok. 1 km</t>
  </si>
  <si>
    <t xml:space="preserve">W roku 1984 Vikor Resources Ltd. rozpoczął pierwszy kanadyjski projekt CO2-EOR (z miscible flood czyli wypieraniem mieszającym) obejmujący zatłaczanie antropogenicznego CO2 do sczerpanego złoża ropy Joffre Viking (gdzie skałą zbiornikową są dolnokredowe piaskowce Viking występujące na głębokości 1,55 km) k. Edmonton w prowincji Alberta, Kanada (potem operatorem złoża był Penn West Petroleum Ltd.). Źródłem CO2 były pobliskie zakłady produkcji etylenu (z etanu zawartego w gazie ziemnym) NOVA Chemicals w Joffre, Alberta, Kanada. CO2, dostarczany początkowo na ciężarówkach (a od 2003 roku rurociągiem), zatłaczano do złoża naprzemiennie z wodami złożowymi (WAG/WACO2), później jednocześnie. W latach 1984-89 zatłoczono ok. 560 kt CO2, z tego w złożu pozostało ok. 350 kt, Od 2003 roku prowadzono recykling zatłaczanego CO2, tzn. jego oddzielanie od węglowodorów wydobywanych w otworach produkcyjnych. Prowadzono także monitoring składu i objętości dostarczanego i zatłaczanego strumienia CO2 oraz ciśnienia i temperatury w otworach zatłaczających. Projekt funkcjonuje do chwili obecnej.  </t>
  </si>
  <si>
    <t>Projekt komercyjny w małej skali (pilotażowej)</t>
  </si>
  <si>
    <t>https://ieaghg.org/docs/General_Docs/Reports/PH3_22%20Storage%20in%20oil%20and%20gas%20fields.pdf;    https://www.csaregistries.ca/files/projects/prj_5957_1079.pdf;    https://onepetro.org/PETSOCCIPC/proceedings-abstract/03CIPC/All-03CIPC/PETSOC-2003-109/4430</t>
  </si>
  <si>
    <t>https://search.spe.org/i2kweb/SPE/doc/onepetro:83BAF5CF;    https://www.novachem.com/locations/joffre-ab-canada/;    https://albertainnovates.ca/wp-content/uploads/2021/04/2010-Overcoming-Barriers-to-Commercial-CO2-EOR-report-FINAL-20130531.pdf;    https://boereport.com/2021/03/31/alberta-has-tonnes-of-room-to-grow-carbon-storage/</t>
  </si>
  <si>
    <t>Svelvik CO2 Field Lab</t>
  </si>
  <si>
    <t>Viken</t>
  </si>
  <si>
    <t>&lt;0,00001</t>
  </si>
  <si>
    <t>osady czwartorzędowe</t>
  </si>
  <si>
    <t>Projekt badawczy obejmował zatłaczanie niewielkich ilości CO2 do utworów czwartorzędowych (polodowcowych lądowych i morskich - piaski przeławicone warstwami iłów i glin), w obrębie grzbietu Svelvik (we fjordzie Drammensfjord) w sasiedztwie miejscowości o tej samej nazwie, początkowo (rok 2011; zatłoczono wtedy 1700 ton CO2 w gazowym stanie skupienia) na głębokości 18 m, oraz monitorowanie zatłoczonego CO2 powierzchniowymi metodami geofizycznymi (płytka sejsmika 2D, metody elektromagnetyczne, grawimetria). W roku 2017 rozpoczęto kolejny etap prac obejmujący docelowo (rok 2019) zatłaczanie kilku ton CO2 do osadów czwartorzędowych na głębokości ok. 65 m odwierconym wcześniej otworem (gdzie przewidziano też monitoring ciśnienia, temperatury i koncentracji CO2) oraz wykonano 4 otwory monitoringowe na potrzeby monitoringu międzyotworowego metodami geofizycznymi oraz otworowego (ciśnienia i płynów złożowych). Etap ten realizowano w ramach międzynarodowego projektu Pre-ACT (2017-2020; finansowanego ze środków publicznych Norwegii, Wielkiej Brytanii, Holandii, Niemiec oraz programu unijnego H2020).</t>
  </si>
  <si>
    <t>Polowe laboratorium Svelvik jest węzłem ECCSEL - sieci doskonałości europejskich laboratoriów badawczych w zakresie CCS</t>
  </si>
  <si>
    <t>https://www.earthdoc.org/content/papers/10.3997/2214-4609.201802973;    https://www.sintef.no/projectweb/svelvik-co2-field-lab/;    https://www.sintef.no/globalassets/project/pre-act/documents/pre-act-final-technical-report---web.pdf</t>
  </si>
  <si>
    <t>http://www.zeroco2.no/projects/co2-field-lab-svelvik;     https://www.sciencedirect.com/science/article/pii/S1876610212010958</t>
  </si>
  <si>
    <t>Heletz</t>
  </si>
  <si>
    <t>IZRAEL</t>
  </si>
  <si>
    <t>Meḥoz HaDarom (Dystrykt Południowy)</t>
  </si>
  <si>
    <t>Projekt badawczy - obejmował zatłaczanie i monitoring składowania niewielkich ilości (&lt;1 kt) CO2 do formacji solankowej w obrębie struktury naftowej Heletz, zlokalizowanej ok. 10 km na E od  Aszkelonu (dolnokredowe piaskowce Heletz na głębokości ok. 1,6 km - trzy warstwy o miąższości sumarycznej 10-15m, w których w innych częściach struktury występują akumulacje ropy naftowej, ale nie w rozpatrywanej części, uszczelnione nadległymi nieprzepuszczalnymi iłowcami o miąższości 40-50m). Wykorzystano i zaadaptowano istniejący negatywny otwór za ropą na monitoringowy i odwiercono w jego sąsiedztwie dwa nowe o podobnej głębokości - 1 zatłaczający i 1 monitoringowy. Celem szczegółowego rozpoznania lokalizacji zatłaczania wykonano wysokorozdzielcze zdjęcie sejsmiczne 2D. Przedsięwzięcie realizowano w ramach projektów unijnych 7PR MUSTANG, PANACEA, TRUST i CONQUEST (dofinansowanie KE i środki własne partnerów). Prowadzono monitoring otworowy (ciśnienia i temperatury, geofizyczny oraz pobór prób płynów złożowych w obrębie rozpatrywanej formacji solankowej), testy produkcyjne w otworze zatłaczającym i monitoring międzyotworowy procesu zatłaczania CO2 oraz analizy i eksperymenty laboratoryjne na próbkach rdzeni skał zbiornikowych i uszczelniajacych. Zatłaczano CO2 w warunkach ciśnienia nadkrytycznego, CO2 wraz z lub naprzemian z wodą złożową (kilka serii po paręset ton CO2/płynów każda), dodając do strumienia CO2 substancje znacznikowe - SO2, N2, SF6.</t>
  </si>
  <si>
    <t>Projekt realizowany (najprawdopodobniej) do końca 2017 roku</t>
  </si>
  <si>
    <t>https://www.uni-goettingen.de/de/document/download/1589be46075780b9598d087896ed75fb.pdf/09JacobBensabat_CharacterizationMonitoringOfAnInjectionExperiment.pdf;    http://conference2016.co2geonet.com/media/1184/wks-repp-co2-05_niemi_sq.pdf</t>
  </si>
  <si>
    <t>https://core.ac.uk/download/pdf/82495612.pdf;    https://www.ieaghg.org/docs/General_Docs/2modmon_pres/10.6%20Auli%20Niemi%20-%20Heletz%20(Israel)%20Pilot%20Project.pdf</t>
  </si>
  <si>
    <t>Gargzdai ROZ</t>
  </si>
  <si>
    <t>LITWA</t>
  </si>
  <si>
    <t>Klaipėda</t>
  </si>
  <si>
    <t>W obrębie struktury zrębowej Gargzdai (ok. 20 km na SE od Kłajpedy, powierzchnia 245 km2) występują w piaskowcach kambru trzy złoża ropy naftowej (Degliali, Vilkyciai i Pociai) gdzie pod akumulacjami ropy naftowej oraz na obszarze całej struktury znajduje się strefa rezydualnego nasycenia wód złozowych ropą (ROZ - Residual Oil Zone; 40-60% ropy). Głębokość jej występowania to ok. 2 km, a miąższość ok. 40-50 m (a nad nią, w kulminacjach złóż, "klasyczne" akumulacje ropy o miąższości 30-40 m). Odin Energi A/S (jako partner spółki joint venture UAB Minijos Nafta AB - operatora koncesji) dokonało w 2013 roku doświadczalnego zatłaczania ok. 1000 ton CO2 do ROZ do złoża Degliai, a następnie ok. 500 ton do złoża Pociai i planowano też do złoża Vilkyciai. Planowano uruchomienie dużego projektu pilotażowego, a w dalszej perspektywie komercyjnego, pełnego łańcucha CCS. CO2 byłby w takim przypadku pozyskiwany np. z zakładów chemicznych Azotas/Achema, Jonava/Janów i transportowany ciężarówkami, koleją i ew. rurociągiem (odległość ok. 200 km do struktury), wspomagajac produkcję ropy naftowej ze złóż, ale plany te wstrzymano dopóki utrzymywany będzie zakaz zatłaczania CO2 na Litwie.</t>
  </si>
  <si>
    <t>W lipcu 2020 roku weszła w życie ustawa zakazujaca zatłaczania CO2 do struktur geologicznych na Litwie, stąd wszelkie prace zarówno w tym przedsięwzięciu, jak i planowanie jego ewentualnych dalszych etapów, zostały wstrzymane</t>
  </si>
  <si>
    <t>https://bcforum.net/presentations2019/02-04-Baltic-Carbon-Forum-2019-Nafta.pdf; http://www.enos-project.eu/media/15325/4-saulius-sliaupa-tallinn-2018.pdf</t>
  </si>
  <si>
    <t>http://www.enos-project.eu/media/22619/d68_final-with-appendices_enos_653718.pdf;    https://www.co2conference.net/wp-content/uploads/2013/12/15-Haselton-Exploiting-the-ROZ-in-Lithuania-new-new.pdf</t>
  </si>
  <si>
    <r>
      <t xml:space="preserve">Ukończono studium wykonalności, a w czerwcu 2017 roku podpisano umowe o współpracy z Technology Center Mongstad.W dniu 15.01.18 platforma testowa do wychwytu CO2 formalnie weszła w fazę budowy (wykorzystująca szereg technologii: 2 absorpcji aminowej CO2 </t>
    </r>
    <r>
      <rPr>
        <sz val="10"/>
        <rFont val="Arial"/>
        <family val="2"/>
      </rPr>
      <t>(Cansolv), 1 membranowej separacji CO2 z membraną ciśnieniową, 1 separacji CO2 z membraną próżniową i 1 fizycznej adsorpcji CO2 (firma z Kaliforni)), ma być podłączona do strumienia gazów spalinowych elektrowni.</t>
    </r>
  </si>
  <si>
    <t>Project Pouakai Hydrogen Production with CCS</t>
  </si>
  <si>
    <t>NOWA ZELANDIA</t>
  </si>
  <si>
    <t>Taranaki</t>
  </si>
  <si>
    <t>Elektrownia opalana gazem ziemnym + produkcja wodoru i nawozów sztucznych</t>
  </si>
  <si>
    <t>Oxy-spalanie w cyklu Allam</t>
  </si>
  <si>
    <t>Sczerpane złoża gazu i/lub ropy (EOR?) na lądzie i/lub morzu</t>
  </si>
  <si>
    <t xml:space="preserve">W projekcie Poukai przewiduje się budowę niemal zeroemisyjnego kompleksu przemysłowego do produkcji czystego wodoru, nawozów sztucznych i energii elektrycznej (z gazu ziemnego) w sąsiedztwie miasta New Plymouth w regionie Taranaki, Nowa Zelandia, z wykorzystaniem CCS. Ma być tam wychwytywane i składowane ok. 1 mln ton CO2 rocznie. W sąsiedztwie planowanej lokalizacji występują liczne złoża węglowodorów, na lądzie i morzu, przy czym gaz ziemny dla kompleksu będzie pozyskiwany na miejscu, a sczerpane złoża posłużą jako składowiska CO2. </t>
  </si>
  <si>
    <t>Brak szczegółów na temat opcji składowania (EOR? Sczerpane złoża gazu?).</t>
  </si>
  <si>
    <t>Global CCS Institute;   https://www.scoop.co.nz/stories/BU1910/S00041/update-8-rivers-ccs-project-in-60m-capital-raise.htm</t>
  </si>
  <si>
    <t>https://teara.govt.nz/en/map/8934/taranaki-oil-and-gas-fields-2006</t>
  </si>
  <si>
    <t>&gt;97,5% mol CO2, &lt;2%mol CH4 i in., &lt;0,8% mol N2, &lt;0,8% mol H2, &lt;2000 ppmv CO; śl. NOX, SOX, H2O.</t>
  </si>
  <si>
    <t>2027-2029</t>
  </si>
  <si>
    <r>
      <t>Rozpatrywane są najlepsze sposobności dla stworzenia systemu infrastruktury wychwytu, transportu i składowania na dnie morza dla rozmaitych instalacji przemysłowych na terenie portu w Rotterdamie. Planuje się składowanie 2 mln ton CO2 rocznie od</t>
    </r>
    <r>
      <rPr>
        <sz val="10"/>
        <rFont val="Arial"/>
        <family val="2"/>
      </rPr>
      <t xml:space="preserve"> roku 2024, w sczerpanych złożach gazu P18-4 i P18-2 na dnie morza, zaś do roku 2030 ilość ta ma być zwiększona do 5 mln ton rocznie. </t>
    </r>
  </si>
  <si>
    <t>Cranfield Project</t>
  </si>
  <si>
    <t>Funkcjonujący (zakończony)</t>
  </si>
  <si>
    <t>n.d. (CO2 z naturalnej akumulacji CO2 - Jackson Dome)</t>
  </si>
  <si>
    <t>Projekt obejmował monitoring wielkoskalowego zatłaczania CO2 do formacji solankowej (górnokredowe piaskowce Lower Tuscaloosa na głębokości ok. 3000 m, o miąższości 15 m) podścielającej eksploatowane złoże ropy naftowej Cranfield (operator Denbury Resources). Zatłaczany CO2 pozyskiwano z naturalnej akumulacji dwutlenku węgla Jackson Dome. Do stycznia 2015 roku zatłoczono i następnie monitorowano 5,37 mln ton CO2 składowanego w ramach III fazy programu badawczo-wdrożeniowego SECARB (partnerstwo jednostek badawczych, firm i władz stanowych z SE części Stanów Zjednoczonych). Prowadzono kompleksowy monitoring przez i w trakcie zatłaczania (środowiskowy - wód gruntowych i powietrza glebowego, geofizyczny otworowy i międzyotworowy, ciśnienia złożowego ponad kompleksem składowania, sejsmiki 3D, substancji znacznikowych).</t>
  </si>
  <si>
    <t>W  III fazy programu badawczo-wdrożeniowego SECARB realizowano ponadto projekt pilotażowy połenego łańcucha CCS (wykorzystujący "antropogeniczny" CO2) Plant Barry &amp; Citronelle Integrated Project</t>
  </si>
  <si>
    <t>https://sequestration.mit.edu/tools/projects/cranfield.html;   http://www.secarbon.org/files/early-test.pdf</t>
  </si>
  <si>
    <t>Źródło CO2: zakład gazyfikacji węgla brunatnego w pobliżu Beulah, Dakota Północna, USA. Miejsce składowania CO2: CO2 jest rozprowadzany do dwóch pól złóż ropy naftowej w Saskatchewan, w Kanadzie, do wykorzystania w EOR. CO2 z procesu zgazowania węgla brunatnego, jest zatłaczany do złóż Weyburn i Midale (EOR), do utworów węglanowych Mississippian na głębokości około 1500 m poniżej powierzchni Ziemi.</t>
  </si>
  <si>
    <t>Załącznik A - Baza projektów CCS: Projekty demonstracyjne i (duże) komercyjne CCS (2021)</t>
  </si>
  <si>
    <t>https://www.uwyo.edu/eori/_files/co2conference07/brent_lohnes_conocophillips_eori.pdf;   https://www.researchgate.net/publication/273193961_Overview_of_the_Bell_Creek_Combined_CO2_Storage_and_CO2_Enhanced_Oil_Recovery_Project; https://www.researchgate.net/publication/319196851_Monitoring_32_Million_Tonnes_of_CO_2_at_the_Bell_Creek_Oil_Field</t>
  </si>
  <si>
    <t>160 km</t>
  </si>
  <si>
    <t>99% CO2, reszta to CH4, N2 i H2S</t>
  </si>
  <si>
    <t>Global CCS Institute; https://co2re.co/Policies;   https://www.sciencedirect.com/science/article/pii/S1750583615300761</t>
  </si>
  <si>
    <t xml:space="preserve">Do (zasadniczo) sczerpanego złoża gazu ziemnego Borzęcin, połozonego ok.. 60 km na północ od Wrocławia, gdzie skałami zbiornikowymi są piaskowce górnego czerwonego spągowca i węglany cechsztyńskiego wapienia podstawowego (a uszczelnieniem sole, anhydryty i iłowce cechsztynu) zatłacza się (do wód złożowych bezpośrednio podścielających strefę gazonośną) od początku 1996 roku do chwili obecnej gaz kwaśny (aktualnie zawierający ok. 78% CO2 i ok. 20% H2S, zaś reszta to węglowodory gazowe; przed rokiem 2012 udział CO2 był nieco niższy, zaś wyzszy węglowodorów gazowych) będący produktem oczyszczania gazu ziemnego na złożu. Dotychczas zatłoczono ok. 3,5 mln m3 gazu kwaśnego, jednym otworem zlokalizoanym w centralnej części struktury, co daje ok. 5,0-5,5 tys. ton samego CO2. Na złożu prowadzi się monitoring otworowy - składu gazu ziemnego w otworach produkcyjnych (w kilku z nich przed rozpoczeciem eksploatacji pobierano też próbki wód złozowych, a w niektórych także po zakończeniu eksploatacji, jeśli otwór nie dawał juz produkcji gazu) oraz monitoring środowiskowy - powietrza glebowego w płytkich otworach, o głębokości do 2 m.  </t>
  </si>
  <si>
    <t>Formacja solankowa bezpośrednio podścielająca sczerpane złoże ropy na lądzie</t>
  </si>
  <si>
    <t>https://www.energy.gov/sites/prod/files/2017/12/f46/jordan_bioeconomy_2017.pdf;   https://www.co2conference.net/wp-content/uploads/2014/01/13-Chaparral-CO2-Midstream-Overview-2013.12.09new.pdf</t>
  </si>
  <si>
    <r>
      <t>0,4</t>
    </r>
    <r>
      <rPr>
        <sz val="10"/>
        <rFont val="Arial"/>
        <family val="2"/>
      </rPr>
      <t>-0,5</t>
    </r>
  </si>
  <si>
    <r>
      <t xml:space="preserve">Źródło CO2: instalacja do gazyfikacji węgla firmy Sinopec Qilu Petrochemical Company, miasto Zibo, Chiny. Miejsce składowania CO2: złoża ropy naftowej Shengli &amp; Jilin, delta rzeki Żółtej, Dongying, prowincja Shandong w Chinach. Zatłaczanie na potrzeby EOR do złóż Shengli &amp; Jilin eksploatowanych przez PetroChina. </t>
    </r>
    <r>
      <rPr>
        <sz val="10"/>
        <rFont val="Arial"/>
        <family val="2"/>
      </rPr>
      <t>Początkowo wybudowano instalację wychwytu o wydajności ok. 0,4 Mt/r, która następnie po rozbudowie do roku 2021 miała osiągnąć 0,5 Mt/r.</t>
    </r>
  </si>
  <si>
    <r>
      <t xml:space="preserve">1,4 </t>
    </r>
    <r>
      <rPr>
        <sz val="10"/>
        <rFont val="Arial"/>
        <family val="2"/>
      </rPr>
      <t>(1,3-1,6)</t>
    </r>
  </si>
  <si>
    <r>
      <t xml:space="preserve">Gaz na wejściu zawiera dużo CO2 i H2S, odpowiednio 20% i 12%. </t>
    </r>
    <r>
      <rPr>
        <sz val="10"/>
        <rFont val="Arial"/>
        <family val="2"/>
      </rPr>
      <t>Równolegle (i nieco wcześniej), na złożu Bell Creek (Plains CO2 Reduction) PCOR Partnership i Denbury Onshore LLC (operator tego złoża ropy) prowadziły w latach 2010-2017 wspólny projekt badawczy nt. incydentalnego składowania związanego z komercyjnym projektem CO2-EOR (Lost Cabin) na złożu Bell Creek. PCOR Partnership prowadziło szczegółowe rozpoznanie składowiska przed zatłaczaniem CO2, modelowanie i symulacje składowania oraz monitoring MVA celem zbadania zależności pomiędzy komercyjną działalnością CO2-EOR a incydentalnym składowaniem oraz wpływu strategii zatłaczania na związane z tym składowanie.</t>
    </r>
  </si>
  <si>
    <r>
      <t xml:space="preserve">Do grudnia 2019 zatłoczono 14,4 mln t CO2, </t>
    </r>
    <r>
      <rPr>
        <sz val="10"/>
        <rFont val="Arial"/>
        <family val="2"/>
      </rPr>
      <t>do 2025 przewidziano osiągnięcie 40 mln ton.</t>
    </r>
  </si>
</sst>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zł&quot;_);\(#,##0\ &quot;zł&quot;\)"/>
    <numFmt numFmtId="165" formatCode="#,##0\ &quot;zł&quot;_);[Red]\(#,##0\ &quot;zł&quot;\)"/>
    <numFmt numFmtId="166" formatCode="#,##0.00\ &quot;zł&quot;_);\(#,##0.00\ &quot;zł&quot;\)"/>
    <numFmt numFmtId="167" formatCode="#,##0.00\ &quot;zł&quot;_);[Red]\(#,##0.00\ &quot;zł&quot;\)"/>
    <numFmt numFmtId="168" formatCode="_ * #,##0_)\ &quot;zł&quot;_ ;_ * \(#,##0\)\ &quot;zł&quot;_ ;_ * &quot;-&quot;_)\ &quot;zł&quot;_ ;_ @_ "/>
    <numFmt numFmtId="169" formatCode="_ * #,##0_)\ _z_ł_ ;_ * \(#,##0\)\ _z_ł_ ;_ * &quot;-&quot;_)\ _z_ł_ ;_ @_ "/>
    <numFmt numFmtId="170" formatCode="_ * #,##0.00_)\ &quot;zł&quot;_ ;_ * \(#,##0.00\)\ &quot;zł&quot;_ ;_ * &quot;-&quot;??_)\ &quot;zł&quot;_ ;_ @_ "/>
    <numFmt numFmtId="171" formatCode="_ * #,##0.00_)\ _z_ł_ ;_ * \(#,##0.00\)\ _z_ł_ ;_ * &quot;-&quot;??_)\ _z_ł_ ;_ @_ "/>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0.0"/>
    <numFmt numFmtId="177" formatCode="0.0%"/>
    <numFmt numFmtId="178" formatCode="0.000"/>
    <numFmt numFmtId="179" formatCode="0.000%"/>
  </numFmts>
  <fonts count="54">
    <font>
      <sz val="10"/>
      <name val="Arial"/>
      <family val="2"/>
    </font>
    <font>
      <sz val="8"/>
      <name val="Arial"/>
      <family val="2"/>
    </font>
    <font>
      <u val="single"/>
      <sz val="20"/>
      <color indexed="12"/>
      <name val="Arial"/>
      <family val="2"/>
    </font>
    <font>
      <u val="single"/>
      <sz val="20"/>
      <color indexed="36"/>
      <name val="Arial"/>
      <family val="2"/>
    </font>
    <font>
      <b/>
      <sz val="10"/>
      <name val="Arial"/>
      <family val="2"/>
    </font>
    <font>
      <u val="single"/>
      <sz val="10"/>
      <name val="Arial"/>
      <family val="2"/>
    </font>
    <font>
      <b/>
      <sz val="24"/>
      <name val="Arial"/>
      <family val="2"/>
    </font>
    <font>
      <b/>
      <sz val="14"/>
      <name val="Arial Unicode MS"/>
      <family val="2"/>
    </font>
    <font>
      <b/>
      <sz val="10"/>
      <name val="Czcionka tekstu podstawowego"/>
      <family val="2"/>
    </font>
    <font>
      <sz val="10"/>
      <name val="Helv"/>
      <family val="2"/>
    </font>
    <font>
      <sz val="10"/>
      <name val="Verdana"/>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14"/>
      <name val="Czcionka tekstu podstawowego"/>
      <family val="2"/>
    </font>
    <font>
      <sz val="10"/>
      <color indexed="10"/>
      <name val="Arial"/>
      <family val="2"/>
    </font>
    <font>
      <sz val="10"/>
      <color indexed="8"/>
      <name val="Arial"/>
      <family val="2"/>
    </font>
    <font>
      <strike/>
      <sz val="10"/>
      <color indexed="10"/>
      <name val="Arial"/>
      <family val="2"/>
    </font>
    <font>
      <sz val="10"/>
      <color indexed="15"/>
      <name val="Arial"/>
      <family val="2"/>
    </font>
    <font>
      <u val="single"/>
      <sz val="11"/>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family val="2"/>
    </font>
    <font>
      <sz val="10"/>
      <color theme="1"/>
      <name val="Arial"/>
      <family val="2"/>
    </font>
    <font>
      <strike/>
      <sz val="10"/>
      <color rgb="FFFF0000"/>
      <name val="Arial"/>
      <family val="2"/>
    </font>
    <font>
      <sz val="10"/>
      <color rgb="FF00B0F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0" fontId="3" fillId="0" borderId="0" applyNumberFormat="0" applyFill="0" applyBorder="0" applyAlignment="0" applyProtection="0"/>
    <xf numFmtId="9" fontId="0"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103">
    <xf numFmtId="0" fontId="0" fillId="0" borderId="0" xfId="0" applyAlignment="1">
      <alignment/>
    </xf>
    <xf numFmtId="0" fontId="0" fillId="0" borderId="0" xfId="0" applyAlignment="1">
      <alignment vertical="top" wrapText="1"/>
    </xf>
    <xf numFmtId="0" fontId="0" fillId="0" borderId="0" xfId="0" applyAlignment="1">
      <alignment horizontal="center" vertical="top"/>
    </xf>
    <xf numFmtId="0" fontId="0" fillId="0" borderId="0" xfId="0" applyFont="1" applyAlignment="1">
      <alignment horizontal="center" vertical="top"/>
    </xf>
    <xf numFmtId="0" fontId="0" fillId="0" borderId="0" xfId="0" applyAlignment="1">
      <alignment vertical="top"/>
    </xf>
    <xf numFmtId="0" fontId="0" fillId="0" borderId="0" xfId="0" applyFont="1" applyAlignment="1">
      <alignment vertical="top"/>
    </xf>
    <xf numFmtId="0" fontId="0" fillId="0" borderId="0" xfId="0" applyFill="1" applyAlignment="1">
      <alignment vertical="top"/>
    </xf>
    <xf numFmtId="0" fontId="0" fillId="0" borderId="0" xfId="0" applyFont="1" applyAlignment="1">
      <alignment vertical="top"/>
    </xf>
    <xf numFmtId="0" fontId="0" fillId="0" borderId="0" xfId="0" applyFont="1" applyFill="1" applyAlignment="1">
      <alignment vertical="top"/>
    </xf>
    <xf numFmtId="0" fontId="0" fillId="0" borderId="10" xfId="0" applyFont="1" applyFill="1" applyBorder="1" applyAlignment="1">
      <alignment horizontal="center" vertical="top" wrapText="1"/>
    </xf>
    <xf numFmtId="0" fontId="4" fillId="0" borderId="0" xfId="0" applyFont="1" applyFill="1" applyAlignment="1">
      <alignment vertical="top"/>
    </xf>
    <xf numFmtId="0" fontId="4" fillId="0" borderId="10" xfId="0" applyFont="1" applyFill="1" applyBorder="1" applyAlignment="1">
      <alignment horizontal="center" vertical="top"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9" fontId="0" fillId="0" borderId="0" xfId="0" applyNumberFormat="1" applyFont="1" applyFill="1" applyBorder="1" applyAlignment="1">
      <alignment horizontal="center" vertical="top" wrapText="1"/>
    </xf>
    <xf numFmtId="0" fontId="50" fillId="0" borderId="0" xfId="0" applyFont="1" applyFill="1" applyBorder="1" applyAlignment="1">
      <alignment vertical="top"/>
    </xf>
    <xf numFmtId="49" fontId="4" fillId="0" borderId="10" xfId="0" applyNumberFormat="1" applyFont="1" applyFill="1" applyBorder="1" applyAlignment="1">
      <alignment horizontal="center" vertical="top" wrapText="1"/>
    </xf>
    <xf numFmtId="49" fontId="0" fillId="0" borderId="0" xfId="0" applyNumberFormat="1" applyFill="1" applyBorder="1" applyAlignment="1">
      <alignment vertical="top" wrapText="1"/>
    </xf>
    <xf numFmtId="49" fontId="0" fillId="0" borderId="0" xfId="0" applyNumberFormat="1" applyAlignment="1">
      <alignment vertical="top"/>
    </xf>
    <xf numFmtId="0" fontId="0" fillId="0" borderId="0" xfId="0" applyFont="1" applyFill="1" applyBorder="1" applyAlignment="1">
      <alignment horizontal="center" vertical="top" wrapText="1"/>
    </xf>
    <xf numFmtId="0" fontId="0" fillId="0" borderId="0" xfId="0" applyAlignment="1">
      <alignment vertical="center"/>
    </xf>
    <xf numFmtId="49" fontId="0" fillId="0" borderId="0" xfId="0" applyNumberFormat="1" applyFont="1" applyAlignment="1">
      <alignment vertical="top"/>
    </xf>
    <xf numFmtId="0" fontId="51" fillId="0" borderId="0" xfId="0" applyFont="1" applyFill="1" applyBorder="1" applyAlignment="1">
      <alignment vertical="top" wrapText="1"/>
    </xf>
    <xf numFmtId="0" fontId="51" fillId="0" borderId="0" xfId="0" applyFont="1" applyAlignment="1">
      <alignment vertical="top" wrapText="1"/>
    </xf>
    <xf numFmtId="0" fontId="51" fillId="0" borderId="0" xfId="0" applyFont="1" applyAlignment="1">
      <alignment vertical="top"/>
    </xf>
    <xf numFmtId="0" fontId="6" fillId="0" borderId="0" xfId="0" applyFont="1" applyAlignment="1">
      <alignment/>
    </xf>
    <xf numFmtId="0" fontId="6" fillId="0" borderId="0" xfId="0" applyFont="1" applyAlignment="1">
      <alignment vertical="top"/>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xf>
    <xf numFmtId="0" fontId="4" fillId="0" borderId="0" xfId="0" applyFont="1" applyFill="1" applyBorder="1" applyAlignment="1">
      <alignment horizontal="right" vertical="center" wrapText="1"/>
    </xf>
    <xf numFmtId="0" fontId="5" fillId="0" borderId="0" xfId="44" applyFont="1" applyFill="1" applyBorder="1" applyAlignment="1" applyProtection="1">
      <alignment vertical="top" wrapText="1"/>
      <protection/>
    </xf>
    <xf numFmtId="0" fontId="0" fillId="0" borderId="0" xfId="0" applyFont="1" applyFill="1" applyAlignment="1">
      <alignment vertical="top" wrapText="1"/>
    </xf>
    <xf numFmtId="0" fontId="52" fillId="0" borderId="0" xfId="0" applyFont="1" applyFill="1" applyBorder="1" applyAlignment="1">
      <alignment vertical="top"/>
    </xf>
    <xf numFmtId="0" fontId="0" fillId="0" borderId="10" xfId="0" applyFont="1" applyFill="1" applyBorder="1" applyAlignment="1">
      <alignment vertical="top" wrapText="1"/>
    </xf>
    <xf numFmtId="0" fontId="0" fillId="0" borderId="0" xfId="0" applyFont="1" applyFill="1" applyAlignment="1">
      <alignment wrapText="1"/>
    </xf>
    <xf numFmtId="0" fontId="0" fillId="0" borderId="10" xfId="0" applyFont="1" applyFill="1" applyBorder="1" applyAlignment="1">
      <alignment wrapText="1"/>
    </xf>
    <xf numFmtId="0" fontId="7" fillId="0" borderId="0" xfId="0" applyFont="1" applyFill="1" applyAlignment="1">
      <alignment wrapText="1"/>
    </xf>
    <xf numFmtId="0" fontId="0" fillId="0" borderId="10" xfId="0" applyFont="1" applyFill="1" applyBorder="1" applyAlignment="1">
      <alignment horizontal="right" vertical="top" wrapText="1"/>
    </xf>
    <xf numFmtId="0" fontId="0" fillId="0" borderId="0" xfId="0" applyFont="1" applyFill="1" applyAlignment="1">
      <alignment/>
    </xf>
    <xf numFmtId="0" fontId="4" fillId="0" borderId="0" xfId="0" applyFont="1" applyFill="1" applyAlignment="1">
      <alignment vertical="top"/>
    </xf>
    <xf numFmtId="0" fontId="4" fillId="0" borderId="0" xfId="0" applyFont="1" applyFill="1" applyBorder="1" applyAlignment="1">
      <alignment vertical="top"/>
    </xf>
    <xf numFmtId="49" fontId="0" fillId="0" borderId="10" xfId="0" applyNumberFormat="1" applyFont="1" applyFill="1" applyBorder="1" applyAlignment="1">
      <alignment horizontal="center" vertical="top" wrapText="1"/>
    </xf>
    <xf numFmtId="0" fontId="6" fillId="0" borderId="0" xfId="0" applyFont="1" applyAlignment="1">
      <alignment horizontal="center"/>
    </xf>
    <xf numFmtId="0" fontId="0" fillId="0" borderId="0" xfId="0" applyAlignment="1">
      <alignment horizontal="center"/>
    </xf>
    <xf numFmtId="0" fontId="4" fillId="0" borderId="0" xfId="0" applyFont="1" applyFill="1" applyBorder="1" applyAlignment="1">
      <alignment horizontal="center" vertical="center" wrapText="1"/>
    </xf>
    <xf numFmtId="0" fontId="0" fillId="0" borderId="0" xfId="0" applyFont="1" applyAlignment="1">
      <alignment horizontal="center" vertical="top"/>
    </xf>
    <xf numFmtId="0" fontId="0" fillId="0" borderId="0" xfId="0" applyFont="1" applyFill="1" applyBorder="1" applyAlignment="1">
      <alignment vertical="top" wrapText="1"/>
    </xf>
    <xf numFmtId="0" fontId="0" fillId="0" borderId="0" xfId="0" applyFont="1" applyFill="1" applyBorder="1" applyAlignment="1">
      <alignment vertical="center"/>
    </xf>
    <xf numFmtId="0" fontId="0" fillId="0" borderId="0" xfId="0" applyFont="1" applyFill="1" applyBorder="1" applyAlignment="1">
      <alignment vertical="top"/>
    </xf>
    <xf numFmtId="0" fontId="53" fillId="0" borderId="0" xfId="0" applyFont="1" applyFill="1" applyBorder="1" applyAlignment="1">
      <alignment vertical="top"/>
    </xf>
    <xf numFmtId="0" fontId="4" fillId="0" borderId="0" xfId="0" applyFont="1" applyFill="1" applyBorder="1" applyAlignment="1">
      <alignment horizontal="right" vertical="center" wrapText="1"/>
    </xf>
    <xf numFmtId="0" fontId="8" fillId="0" borderId="10" xfId="51" applyFont="1" applyFill="1" applyBorder="1" applyAlignment="1">
      <alignment horizontal="center" vertical="top"/>
    </xf>
    <xf numFmtId="0" fontId="8" fillId="0" borderId="10" xfId="41" applyFont="1" applyFill="1" applyBorder="1" applyAlignment="1">
      <alignment horizontal="center" vertical="top" wrapText="1"/>
    </xf>
    <xf numFmtId="0" fontId="8" fillId="0" borderId="10" xfId="62" applyFont="1" applyFill="1" applyBorder="1" applyAlignment="1">
      <alignment horizontal="center" vertical="top"/>
    </xf>
    <xf numFmtId="0" fontId="8" fillId="0" borderId="10" xfId="62" applyFont="1" applyFill="1" applyBorder="1" applyAlignment="1">
      <alignment horizontal="center" vertical="top"/>
    </xf>
    <xf numFmtId="0" fontId="8" fillId="0" borderId="10" xfId="51" applyFont="1" applyFill="1" applyBorder="1" applyAlignment="1">
      <alignment horizontal="center" vertical="top" wrapText="1"/>
    </xf>
    <xf numFmtId="0" fontId="8" fillId="0" borderId="10" xfId="62" applyFont="1" applyFill="1" applyBorder="1" applyAlignment="1">
      <alignment horizontal="center" vertical="top" wrapText="1"/>
    </xf>
    <xf numFmtId="0" fontId="4" fillId="0" borderId="0" xfId="0" applyFont="1" applyAlignment="1">
      <alignment vertical="top"/>
    </xf>
    <xf numFmtId="0" fontId="4" fillId="0" borderId="0" xfId="0" applyFont="1" applyAlignment="1">
      <alignment/>
    </xf>
    <xf numFmtId="0" fontId="4" fillId="0" borderId="0" xfId="0" applyFont="1" applyFill="1" applyAlignment="1">
      <alignment wrapText="1"/>
    </xf>
    <xf numFmtId="0" fontId="4" fillId="0" borderId="10" xfId="0" applyFont="1" applyFill="1" applyBorder="1" applyAlignment="1">
      <alignment vertical="top" wrapText="1"/>
    </xf>
    <xf numFmtId="9"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xf>
    <xf numFmtId="0" fontId="0" fillId="0" borderId="11" xfId="0" applyFont="1" applyFill="1" applyBorder="1" applyAlignment="1">
      <alignment vertical="top" wrapText="1"/>
    </xf>
    <xf numFmtId="0" fontId="0" fillId="0" borderId="11" xfId="0" applyFont="1" applyFill="1" applyBorder="1" applyAlignment="1">
      <alignment horizontal="center" vertical="top" wrapText="1"/>
    </xf>
    <xf numFmtId="0" fontId="0" fillId="0"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2" xfId="0" applyFont="1" applyFill="1" applyBorder="1" applyAlignment="1">
      <alignment vertical="top" wrapText="1"/>
    </xf>
    <xf numFmtId="0" fontId="4"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5" fillId="0" borderId="12" xfId="44" applyFont="1" applyFill="1" applyBorder="1" applyAlignment="1" applyProtection="1">
      <alignment vertical="top" wrapText="1"/>
      <protection/>
    </xf>
    <xf numFmtId="0" fontId="5" fillId="0" borderId="10" xfId="44" applyFont="1" applyFill="1" applyBorder="1" applyAlignment="1" applyProtection="1">
      <alignment horizontal="left" vertical="top" wrapText="1"/>
      <protection/>
    </xf>
    <xf numFmtId="0" fontId="5" fillId="0" borderId="10" xfId="0" applyFont="1" applyFill="1" applyBorder="1" applyAlignment="1">
      <alignment vertical="top" wrapText="1"/>
    </xf>
    <xf numFmtId="0" fontId="5" fillId="0" borderId="10" xfId="44" applyFont="1" applyFill="1" applyBorder="1" applyAlignment="1" applyProtection="1">
      <alignment vertical="top" wrapText="1"/>
      <protection/>
    </xf>
    <xf numFmtId="0" fontId="5" fillId="0" borderId="0" xfId="44" applyFont="1" applyFill="1" applyBorder="1" applyAlignment="1" applyProtection="1">
      <alignment horizontal="left" vertical="top" wrapText="1"/>
      <protection/>
    </xf>
    <xf numFmtId="49" fontId="0" fillId="0" borderId="10" xfId="0" applyNumberFormat="1" applyFont="1" applyFill="1" applyBorder="1" applyAlignment="1">
      <alignment horizontal="right" vertical="top" wrapText="1"/>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4" fillId="0" borderId="10" xfId="0" applyFont="1" applyFill="1" applyBorder="1" applyAlignment="1">
      <alignment vertical="top" wrapText="1"/>
    </xf>
    <xf numFmtId="0" fontId="0" fillId="0" borderId="12" xfId="0" applyFont="1" applyFill="1" applyBorder="1" applyAlignment="1">
      <alignment vertical="top" wrapText="1"/>
    </xf>
    <xf numFmtId="10" fontId="0" fillId="0" borderId="10" xfId="0" applyNumberFormat="1" applyFont="1" applyFill="1" applyBorder="1" applyAlignment="1">
      <alignment horizontal="center" vertical="top" wrapText="1"/>
    </xf>
    <xf numFmtId="2" fontId="0" fillId="0" borderId="10" xfId="0" applyNumberFormat="1" applyFont="1" applyFill="1" applyBorder="1" applyAlignment="1">
      <alignment horizontal="right" vertical="top" wrapText="1"/>
    </xf>
    <xf numFmtId="0" fontId="5" fillId="0" borderId="10" xfId="0" applyFont="1" applyFill="1" applyBorder="1" applyAlignment="1">
      <alignment wrapText="1"/>
    </xf>
    <xf numFmtId="2" fontId="0" fillId="0" borderId="10" xfId="0" applyNumberFormat="1" applyFont="1" applyFill="1" applyBorder="1" applyAlignment="1">
      <alignment vertical="top" wrapText="1"/>
    </xf>
    <xf numFmtId="0" fontId="32" fillId="0" borderId="10" xfId="0" applyFont="1" applyFill="1" applyBorder="1" applyAlignment="1">
      <alignment horizontal="left" vertical="top" wrapText="1"/>
    </xf>
    <xf numFmtId="0" fontId="0" fillId="0" borderId="10" xfId="44" applyFont="1" applyFill="1" applyBorder="1" applyAlignment="1" applyProtection="1">
      <alignment horizontal="center" vertical="top" wrapText="1"/>
      <protection/>
    </xf>
    <xf numFmtId="0" fontId="0" fillId="0" borderId="11" xfId="44" applyFont="1" applyFill="1" applyBorder="1" applyAlignment="1" applyProtection="1">
      <alignment horizontal="left" vertical="top" wrapText="1"/>
      <protection/>
    </xf>
    <xf numFmtId="177" fontId="0" fillId="0" borderId="10" xfId="0" applyNumberFormat="1" applyFont="1" applyFill="1" applyBorder="1" applyAlignment="1">
      <alignment horizontal="center" vertical="top" wrapText="1"/>
    </xf>
    <xf numFmtId="0" fontId="0" fillId="0" borderId="10" xfId="44" applyFont="1" applyFill="1" applyBorder="1" applyAlignment="1" applyProtection="1">
      <alignment horizontal="left" vertical="top" wrapText="1"/>
      <protection/>
    </xf>
    <xf numFmtId="0" fontId="5" fillId="0" borderId="0" xfId="44" applyFont="1" applyFill="1" applyBorder="1" applyAlignment="1" applyProtection="1">
      <alignment vertical="top" wrapText="1"/>
      <protection/>
    </xf>
    <xf numFmtId="0" fontId="0" fillId="0" borderId="0" xfId="0" applyFont="1" applyFill="1" applyAlignment="1">
      <alignment horizontal="center" vertical="top"/>
    </xf>
    <xf numFmtId="49" fontId="0" fillId="0" borderId="0" xfId="0" applyNumberFormat="1" applyFont="1" applyFill="1" applyBorder="1" applyAlignment="1">
      <alignment vertical="top" wrapText="1"/>
    </xf>
    <xf numFmtId="49" fontId="0" fillId="0" borderId="0" xfId="0" applyNumberFormat="1" applyFont="1" applyFill="1" applyAlignment="1">
      <alignment vertical="top"/>
    </xf>
    <xf numFmtId="0" fontId="6" fillId="0" borderId="0" xfId="0" applyFont="1" applyFill="1" applyAlignment="1">
      <alignment/>
    </xf>
    <xf numFmtId="0" fontId="6" fillId="0" borderId="0" xfId="0" applyFont="1" applyFill="1" applyAlignment="1">
      <alignment horizontal="center" vertical="top"/>
    </xf>
    <xf numFmtId="0" fontId="5" fillId="0" borderId="0" xfId="0" applyFont="1" applyFill="1" applyAlignment="1">
      <alignment vertical="top" wrapText="1"/>
    </xf>
    <xf numFmtId="0" fontId="0" fillId="0" borderId="10" xfId="0" applyFont="1" applyFill="1" applyBorder="1" applyAlignment="1">
      <alignment vertical="top"/>
    </xf>
    <xf numFmtId="0" fontId="4" fillId="0" borderId="10" xfId="0" applyFont="1" applyFill="1" applyBorder="1" applyAlignment="1">
      <alignment vertical="top"/>
    </xf>
    <xf numFmtId="49" fontId="0" fillId="0" borderId="10" xfId="0" applyNumberFormat="1" applyFont="1" applyFill="1" applyBorder="1" applyAlignment="1">
      <alignment horizontal="right" vertical="top"/>
    </xf>
    <xf numFmtId="0" fontId="4" fillId="0" borderId="10" xfId="0" applyFont="1" applyFill="1" applyBorder="1" applyAlignment="1">
      <alignment vertical="top"/>
    </xf>
    <xf numFmtId="0" fontId="0" fillId="0" borderId="0" xfId="0" applyFont="1" applyFill="1" applyBorder="1" applyAlignment="1">
      <alignment/>
    </xf>
    <xf numFmtId="9" fontId="10" fillId="0" borderId="10" xfId="0" applyNumberFormat="1" applyFont="1" applyFill="1" applyBorder="1" applyAlignment="1">
      <alignment horizontal="center"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rboncapturejournal.com/news/uk-awards-42m-for-ccs-research-at-grangemouth/3560.aspx?Category=all" TargetMode="External" /><Relationship Id="rId2" Type="http://schemas.openxmlformats.org/officeDocument/2006/relationships/hyperlink" Target="https://www.cslforum.org/cslf/sites/default/files/documents/AbuDhabi2017/AbuDhabi2017-AlShehri-UthmaniyahProject-TG.pdf" TargetMode="External" /><Relationship Id="rId3" Type="http://schemas.openxmlformats.org/officeDocument/2006/relationships/hyperlink" Target="http://www.slideshare.net/globalccs/dr-seong-jegarl-the-status-and-prospects-of-ccs-demonstration-in-korea?next_slideshow=1" TargetMode="External" /><Relationship Id="rId4" Type="http://schemas.openxmlformats.org/officeDocument/2006/relationships/hyperlink" Target="http://conference2019.co2geonet.com/media/28988/1520_herfkens-sqz.pdf" TargetMode="External" /><Relationship Id="rId5" Type="http://schemas.openxmlformats.org/officeDocument/2006/relationships/hyperlink" Target="https://www.northerngasnetworks.co.uk/event/h21-launches-national/" TargetMode="External" /><Relationship Id="rId6" Type="http://schemas.openxmlformats.org/officeDocument/2006/relationships/hyperlink" Target="https://www.gasnetworks.ie/corporate/gas-regulation/service-for-suppliers/code-of-operations/code-modifications/code-modification-forum-meetings/2019_cmf_meetings/20190612_Cod_Mod_Forum_CCS__H2-Slide-Presentation.pdf" TargetMode="External" /><Relationship Id="rId7" Type="http://schemas.openxmlformats.org/officeDocument/2006/relationships/hyperlink" Target="https://eu.daily-times.com/story/news/local/2019/12/10/carbon-capture-mitsubishi-enchant-energy-san-juan-generating-station-retrofit/4387594002/" TargetMode="External" /><Relationship Id="rId8" Type="http://schemas.openxmlformats.org/officeDocument/2006/relationships/hyperlink" Target="https://hynet.co.uk/documents/" TargetMode="External" /><Relationship Id="rId9" Type="http://schemas.openxmlformats.org/officeDocument/2006/relationships/hyperlink" Target="https://co2re.co/StorageData" TargetMode="External" /><Relationship Id="rId10" Type="http://schemas.openxmlformats.org/officeDocument/2006/relationships/hyperlink" Target="http://www.slideshare.net/globalccs/dr-seong-jegarl-the-status-and-prospects-of-ccs-demonstration-in-korea?next_slideshow=1" TargetMode="External" /><Relationship Id="rId11" Type="http://schemas.openxmlformats.org/officeDocument/2006/relationships/hyperlink" Target="http://www.zeroco2.no/projects/korea-ccs2" TargetMode="External" /><Relationship Id="rId12" Type="http://schemas.openxmlformats.org/officeDocument/2006/relationships/hyperlink" Target="https://actacorn.eu/downloads" TargetMode="External" /><Relationship Id="rId13" Type="http://schemas.openxmlformats.org/officeDocument/2006/relationships/hyperlink" Target="https://www.equinor.com/en/news/evaluating-conversion-natural-gas-hydrogen.html.html" TargetMode="External" /><Relationship Id="rId14" Type="http://schemas.openxmlformats.org/officeDocument/2006/relationships/hyperlink" Target="https://www.lafargeholcim.com/joint-carbon-capture-project-usa-plant" TargetMode="External" /><Relationship Id="rId15" Type="http://schemas.openxmlformats.org/officeDocument/2006/relationships/hyperlink" Target="http://ieomsociety.org/ieom2017/papers/427.pdf" TargetMode="External" /><Relationship Id="rId16" Type="http://schemas.openxmlformats.org/officeDocument/2006/relationships/hyperlink" Target="https://blogs.illinois.edu/view/7447/755591" TargetMode="External" /><Relationship Id="rId17" Type="http://schemas.openxmlformats.org/officeDocument/2006/relationships/hyperlink" Target="https://www.eenews.net/stories/1062379959" TargetMode="External" /><Relationship Id="rId18" Type="http://schemas.openxmlformats.org/officeDocument/2006/relationships/hyperlink" Target="https://www.energy.gov/fe/foa-2058-front-end-engineering-design-feed-studies-carbon-capture-systems-coal-and-natural-gas" TargetMode="External" /><Relationship Id="rId19" Type="http://schemas.openxmlformats.org/officeDocument/2006/relationships/hyperlink" Target="https://www.energy.gov/sites/prod/files/2013/05/f0/EIS-0464-DEIS-2013.pdf" TargetMode="External" /><Relationship Id="rId20" Type="http://schemas.openxmlformats.org/officeDocument/2006/relationships/hyperlink" Target="https://www.globalccsinstitute.com/" TargetMode="External" /><Relationship Id="rId21" Type="http://schemas.openxmlformats.org/officeDocument/2006/relationships/hyperlink" Target="https://www.globalccsinstitute.com/" TargetMode="External" /><Relationship Id="rId22" Type="http://schemas.openxmlformats.org/officeDocument/2006/relationships/hyperlink" Target="https://www.globalccsinstitute.com/" TargetMode="External" /><Relationship Id="rId23" Type="http://schemas.openxmlformats.org/officeDocument/2006/relationships/hyperlink" Target="https://www.globalccsinstitute.com/" TargetMode="External" /><Relationship Id="rId24" Type="http://schemas.openxmlformats.org/officeDocument/2006/relationships/hyperlink" Target="https://www.globalccsinstitute.com/" TargetMode="External" /><Relationship Id="rId25" Type="http://schemas.openxmlformats.org/officeDocument/2006/relationships/hyperlink" Target="https://www.globalccsinstitute.com/" TargetMode="External" /><Relationship Id="rId26" Type="http://schemas.openxmlformats.org/officeDocument/2006/relationships/hyperlink" Target="https://www.globalccsinstitute.com/" TargetMode="External" /><Relationship Id="rId27" Type="http://schemas.openxmlformats.org/officeDocument/2006/relationships/hyperlink" Target="https://www.globalccsinstitute.com/" TargetMode="External" /><Relationship Id="rId28" Type="http://schemas.openxmlformats.org/officeDocument/2006/relationships/hyperlink" Target="https://www.globalccsinstitute.com/" TargetMode="External" /><Relationship Id="rId29" Type="http://schemas.openxmlformats.org/officeDocument/2006/relationships/hyperlink" Target="https://www.globalccsinstitute.com/" TargetMode="External" /><Relationship Id="rId30" Type="http://schemas.openxmlformats.org/officeDocument/2006/relationships/hyperlink" Target="https://www.globalccsinstitute.com/" TargetMode="External" /><Relationship Id="rId31" Type="http://schemas.openxmlformats.org/officeDocument/2006/relationships/hyperlink" Target="https://www.globalccsinstitute.com/" TargetMode="External" /><Relationship Id="rId32" Type="http://schemas.openxmlformats.org/officeDocument/2006/relationships/hyperlink" Target="https://www.globalccsinstitute.com/" TargetMode="External" /><Relationship Id="rId33" Type="http://schemas.openxmlformats.org/officeDocument/2006/relationships/hyperlink" Target="https://www.globalccsinstitute.com/" TargetMode="External" /><Relationship Id="rId34" Type="http://schemas.openxmlformats.org/officeDocument/2006/relationships/hyperlink" Target="https://www.drax.com/about-us/our-projects/bioenergy-carbon-capture-use-and-storage-beccs/" TargetMode="External" /><Relationship Id="rId35" Type="http://schemas.openxmlformats.org/officeDocument/2006/relationships/hyperlink" Target="https://events.development.asia/system/files/materials/2015/10/tianjin-integrated-gasification-combined-cycle-power-plant-project-new-power-generation-technology.pdf" TargetMode="External" /><Relationship Id="rId36" Type="http://schemas.openxmlformats.org/officeDocument/2006/relationships/hyperlink" Target="https://www.equinor.com/en/what-we-do/h2hsaltend.html" TargetMode="External" /><Relationship Id="rId37" Type="http://schemas.openxmlformats.org/officeDocument/2006/relationships/hyperlink" Target="https://sequestration.mit.edu/tools/projects/korea_ccs.html" TargetMode="External" /><Relationship Id="rId38" Type="http://schemas.openxmlformats.org/officeDocument/2006/relationships/hyperlink" Target="https://www.bp.com/en/global/corporate/news-and-insights/reimagining-energy/net-zero-teesside-project.html" TargetMode="External" /><Relationship Id="rId39" Type="http://schemas.openxmlformats.org/officeDocument/2006/relationships/hyperlink" Target="https://oilandgasclimateinitiative.com/climate-investments-announces-progression-of-the-uks-first-commercial-full-chain-carbon-capture-utilization-and-storage-project/" TargetMode="External" /><Relationship Id="rId40" Type="http://schemas.openxmlformats.org/officeDocument/2006/relationships/hyperlink" Target="https://qz.com/1638096/the-story-behind-the-worlds-first-large-direct-air-capture-plant/" TargetMode="External" /><Relationship Id="rId41" Type="http://schemas.openxmlformats.org/officeDocument/2006/relationships/hyperlink" Target="https://www.osti.gov/biblio/1476351-carbonsafe-establishing-early-co2-storage-complex-kemper-county-mississippi-project-eco2s" TargetMode="External" /><Relationship Id="rId42" Type="http://schemas.openxmlformats.org/officeDocument/2006/relationships/hyperlink" Target="https://www.businesswire.com/news/home/20180619005792/en/Occidental-Petroleum-White-Energy-Study-Feasibility-Capturing" TargetMode="External" /><Relationship Id="rId43" Type="http://schemas.openxmlformats.org/officeDocument/2006/relationships/hyperlink" Target="https://www.dmp.wa.gov.au/South-West-Hub-CCS-1489.aspx" TargetMode="External" /><Relationship Id="rId44" Type="http://schemas.openxmlformats.org/officeDocument/2006/relationships/hyperlink" Target="http://icfuels.com/about/" TargetMode="External" /><Relationship Id="rId45" Type="http://schemas.openxmlformats.org/officeDocument/2006/relationships/hyperlink" Target="https://www.globalccsinstitute.com/" TargetMode="External" /><Relationship Id="rId46" Type="http://schemas.openxmlformats.org/officeDocument/2006/relationships/hyperlink" Target="https://www.velocys.com/2019/10/10/negative-emission-fuel-agreement/" TargetMode="External" /><Relationship Id="rId47" Type="http://schemas.openxmlformats.org/officeDocument/2006/relationships/hyperlink" Target="https://www.ogj.com/refining-processing/gas-processing/new-plants/article/17296298/adnoc-set-to-expand-carboncapture-program" TargetMode="External" /><Relationship Id="rId48" Type="http://schemas.openxmlformats.org/officeDocument/2006/relationships/hyperlink" Target="https://www.energy.gov/fe/foa-2058-front-end-engineering-design-feed-studies-carbon-capture-systems-coal-and-natural-gas" TargetMode="External" /><Relationship Id="rId49" Type="http://schemas.openxmlformats.org/officeDocument/2006/relationships/hyperlink" Target="http://www.kgs.ku.edu/PRS/IMSCSH/about.html" TargetMode="External" /><Relationship Id="rId50" Type="http://schemas.openxmlformats.org/officeDocument/2006/relationships/hyperlink" Target="https://www.energy.gov/fe/foa-2058-front-end-engineering-design-feed-studies-carbon-capture-systems-coal-and-natural-gas" TargetMode="External" /><Relationship Id="rId51" Type="http://schemas.openxmlformats.org/officeDocument/2006/relationships/hyperlink" Target="https://www.energy.gov/fe/foa-2058-front-end-engineering-design-feed-studies-carbon-capture-systems-coal-and-natural-gas" TargetMode="External" /><Relationship Id="rId52" Type="http://schemas.openxmlformats.org/officeDocument/2006/relationships/hyperlink" Target="https://www.energy.gov/fe/foa-2058-front-end-engineering-design-feed-studies-carbon-capture-systems-coal-and-natural-gas" TargetMode="External" /><Relationship Id="rId53" Type="http://schemas.openxmlformats.org/officeDocument/2006/relationships/hyperlink" Target="https://www.climateleaders.org.au/case-studies/santos-1/" TargetMode="External" /><Relationship Id="rId54" Type="http://schemas.openxmlformats.org/officeDocument/2006/relationships/hyperlink" Target="https://www.thechemicalengineer.com/news/wabash-valley-resources-closes-investment-for-ccs-project/" TargetMode="External" /><Relationship Id="rId55" Type="http://schemas.openxmlformats.org/officeDocument/2006/relationships/hyperlink" Target="http://documents.ieaghg.org/index.php/s/4hyafrmhu2bobOs" TargetMode="External" /><Relationship Id="rId56" Type="http://schemas.openxmlformats.org/officeDocument/2006/relationships/hyperlink" Target="https://www.globalccsinstitute.com/archive/hub/publications/190903/brazilian-atlas-co2-capture-geological-storage.pdf" TargetMode="External" /><Relationship Id="rId57" Type="http://schemas.openxmlformats.org/officeDocument/2006/relationships/hyperlink" Target="https://www.qatargas.com/english/aboutus/north-field" TargetMode="External" /><Relationship Id="rId58" Type="http://schemas.openxmlformats.org/officeDocument/2006/relationships/hyperlink" Target="https://www.researchgate.net/publication/273193762_Snohvit_The_History_of_Injecting_and_Storing_1_Mt_CO2_in_the_Fluvial_Tubaen_Fm" TargetMode="External" /><Relationship Id="rId5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r.wikipedia.org/wiki/Aquitaine" TargetMode="External" /><Relationship Id="rId2" Type="http://schemas.openxmlformats.org/officeDocument/2006/relationships/hyperlink" Target="https://sequestration.mit.edu/" TargetMode="External" /><Relationship Id="rId3" Type="http://schemas.openxmlformats.org/officeDocument/2006/relationships/hyperlink" Target="https://www.gem.wiki/Osaki_CoolGen_Project" TargetMode="External" /><Relationship Id="rId4" Type="http://schemas.openxmlformats.org/officeDocument/2006/relationships/hyperlink" Target="https://www.toshiba-energy.com/en/thermal/topics/ccs-1.htm" TargetMode="External" /><Relationship Id="rId5" Type="http://schemas.openxmlformats.org/officeDocument/2006/relationships/hyperlink" Target="http://www.infopetro.com/company/ViewCompany.asp?id=897" TargetMode="External" /><Relationship Id="rId6" Type="http://schemas.openxmlformats.org/officeDocument/2006/relationships/hyperlink" Target="https://www.japanccs.com/en/" TargetMode="External" /><Relationship Id="rId7" Type="http://schemas.openxmlformats.org/officeDocument/2006/relationships/hyperlink" Target="https://www.drax.com/press_release/world-first-co2-beccs-ccus/" TargetMode="External" /><Relationship Id="rId8" Type="http://schemas.openxmlformats.org/officeDocument/2006/relationships/hyperlink" Target="https://www.researchgate.net/publication/272380441_Jingbian_CCS_Project_China_Second_Year_of_Injection_Measurement_Monitoring_and_Verification" TargetMode="External" /><Relationship Id="rId9" Type="http://schemas.openxmlformats.org/officeDocument/2006/relationships/hyperlink" Target="https://innovations.icac.com/karamay-dunhua-project/" TargetMode="External" /><Relationship Id="rId10" Type="http://schemas.openxmlformats.org/officeDocument/2006/relationships/hyperlink" Target="https://www.woodmac.com/reports/upstream-oil-and-gas-zhongyuan-oil-fields-4654015" TargetMode="External" /><Relationship Id="rId11" Type="http://schemas.openxmlformats.org/officeDocument/2006/relationships/hyperlink" Target="http://www.sciencedirect.com/science/article/pii/S1876610214021304" TargetMode="External" /><Relationship Id="rId12" Type="http://schemas.openxmlformats.org/officeDocument/2006/relationships/hyperlink" Target="https://www.globalccsinstitute.com/resources/global-status-report/" TargetMode="External" /><Relationship Id="rId13" Type="http://schemas.openxmlformats.org/officeDocument/2006/relationships/hyperlink" Target="https://www.globalccsinstitute.com/resources/global-status-report/" TargetMode="External" /><Relationship Id="rId14" Type="http://schemas.openxmlformats.org/officeDocument/2006/relationships/hyperlink" Target="https://www.globalccsinstitute.com/resources/global-status-report/" TargetMode="External" /><Relationship Id="rId15" Type="http://schemas.openxmlformats.org/officeDocument/2006/relationships/hyperlink" Target="https://www.globalccsinstitute.com/resources/global-status-report/" TargetMode="External" /><Relationship Id="rId16" Type="http://schemas.openxmlformats.org/officeDocument/2006/relationships/hyperlink" Target="https://www.globalccsinstitute.com/resources/global-status-report/" TargetMode="External" /><Relationship Id="rId17" Type="http://schemas.openxmlformats.org/officeDocument/2006/relationships/hyperlink" Target="https://www.globalccsinstitute.com/resources/global-status-report/" TargetMode="External" /><Relationship Id="rId18" Type="http://schemas.openxmlformats.org/officeDocument/2006/relationships/hyperlink" Target="https://www.globalccsinstitute.com/" TargetMode="External" /><Relationship Id="rId19" Type="http://schemas.openxmlformats.org/officeDocument/2006/relationships/hyperlink" Target="https://www.globalccsinstitute.com/resources/global-status-report/" TargetMode="External" /><Relationship Id="rId20" Type="http://schemas.openxmlformats.org/officeDocument/2006/relationships/hyperlink" Target="https://www.globalccsinstitute.com/" TargetMode="External" /><Relationship Id="rId21" Type="http://schemas.openxmlformats.org/officeDocument/2006/relationships/hyperlink" Target="https://www.globalccsinstitute.com/resources/global-status-report/" TargetMode="External" /><Relationship Id="rId22" Type="http://schemas.openxmlformats.org/officeDocument/2006/relationships/hyperlink" Target="https://www.globalccsinstitute.com/resources/global-status-report/" TargetMode="External" /><Relationship Id="rId23" Type="http://schemas.openxmlformats.org/officeDocument/2006/relationships/hyperlink" Target="https://undeerc.org/pcor/CO2SequestrationProjects/RedTrail.aspx" TargetMode="External" /><Relationship Id="rId24" Type="http://schemas.openxmlformats.org/officeDocument/2006/relationships/hyperlink" Target="https://ww2.arb.ca.gov/sites/default/files/classic/cc/scopingplan/meetings/121119/ces_cn_ccapture_dec2019.pdf" TargetMode="External" /><Relationship Id="rId25" Type="http://schemas.openxmlformats.org/officeDocument/2006/relationships/hyperlink" Target="https://hydrogenenergysupplychain.com/" TargetMode="External" /><Relationship Id="rId26" Type="http://schemas.openxmlformats.org/officeDocument/2006/relationships/hyperlink" Target="https://www.globalccsinstitute.com/news-media/insights/new-ccs-facilities-added-to-global-ccs-institute-database/" TargetMode="External" /><Relationship Id="rId27" Type="http://schemas.openxmlformats.org/officeDocument/2006/relationships/hyperlink" Target="https://www.globalccsinstitute.com/archive/hub/publications/194253/carbon-capture-storage-lacq-pilot.pdf" TargetMode="External" /><Relationship Id="rId28" Type="http://schemas.openxmlformats.org/officeDocument/2006/relationships/hyperlink" Target="https://www.globalccsinstitute.com/news-media/insights/carbon-capture-and-storage-in-de-carbonising-the-chinese-economy/" TargetMode="External" /><Relationship Id="rId29" Type="http://schemas.openxmlformats.org/officeDocument/2006/relationships/hyperlink" Target="https://news.maryland.gov/mea/wp-content/uploads/sites/15/2019/11/Update-on-CCUS-in-the-United-States-by-Mark-Ackiewicz-Director-Division-of-CCUS-RD-at-U.S.-Department-of-Energy-.pdf" TargetMode="External" /><Relationship Id="rId30" Type="http://schemas.openxmlformats.org/officeDocument/2006/relationships/hyperlink" Target="http://www.coreenergyllc.com/what-we-do/co2-enhanced-oil-recovery/" TargetMode="External" /><Relationship Id="rId31" Type="http://schemas.openxmlformats.org/officeDocument/2006/relationships/hyperlink" Target="https://www.energy.gov/sites/prod/files/2017/12/f46/jordan_bioeconomy_2017.pdf" TargetMode="External" /><Relationship Id="rId32" Type="http://schemas.openxmlformats.org/officeDocument/2006/relationships/hyperlink" Target="http://www.cnpc.com.cn/en/xhtml/pdf/2018CCSEORinJilin.pdf" TargetMode="External" /><Relationship Id="rId3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58"/>
  <sheetViews>
    <sheetView tabSelected="1" zoomScale="75" zoomScaleNormal="75" zoomScalePageLayoutView="0" workbookViewId="0" topLeftCell="A1">
      <pane xSplit="6" ySplit="5" topLeftCell="G6" activePane="bottomRight" state="frozen"/>
      <selection pane="topLeft" activeCell="A1" sqref="A1"/>
      <selection pane="topRight" activeCell="G1" sqref="G1"/>
      <selection pane="bottomLeft" activeCell="A6" sqref="A6"/>
      <selection pane="bottomRight" activeCell="F5" sqref="F5"/>
    </sheetView>
  </sheetViews>
  <sheetFormatPr defaultColWidth="8.7109375" defaultRowHeight="12.75"/>
  <cols>
    <col min="1" max="1" width="8.7109375" style="40" customWidth="1"/>
    <col min="2" max="2" width="10.7109375" style="4" customWidth="1"/>
    <col min="3" max="3" width="11.7109375" style="4" bestFit="1" customWidth="1"/>
    <col min="4" max="4" width="17.140625" style="4" customWidth="1"/>
    <col min="5" max="5" width="20.7109375" style="4" customWidth="1"/>
    <col min="6" max="6" width="49.421875" style="4" customWidth="1"/>
    <col min="7" max="7" width="24.7109375" style="2" customWidth="1"/>
    <col min="8" max="8" width="18.421875" style="4" customWidth="1"/>
    <col min="9" max="9" width="17.57421875" style="2" customWidth="1"/>
    <col min="10" max="10" width="17.00390625" style="2" customWidth="1"/>
    <col min="11" max="11" width="18.28125" style="18" customWidth="1"/>
    <col min="12" max="12" width="17.28125" style="2" customWidth="1"/>
    <col min="13" max="13" width="16.140625" style="2" customWidth="1"/>
    <col min="14" max="14" width="16.00390625" style="2" customWidth="1"/>
    <col min="15" max="15" width="23.00390625" style="2" customWidth="1"/>
    <col min="16" max="16" width="19.28125" style="2" customWidth="1"/>
    <col min="17" max="17" width="17.140625" style="2" customWidth="1"/>
    <col min="18" max="18" width="20.421875" style="2" customWidth="1"/>
    <col min="19" max="19" width="18.421875" style="2" customWidth="1"/>
    <col min="20" max="20" width="57.57421875" style="24" customWidth="1"/>
    <col min="21" max="21" width="42.7109375" style="4" bestFit="1" customWidth="1"/>
    <col min="22" max="22" width="27.421875" style="4" customWidth="1"/>
    <col min="23" max="23" width="44.28125" style="5" customWidth="1"/>
    <col min="24" max="24" width="45.00390625" style="5" customWidth="1"/>
    <col min="25" max="26" width="8.7109375" style="4" customWidth="1"/>
    <col min="27" max="27" width="78.8515625" style="4" customWidth="1"/>
    <col min="28" max="16384" width="8.7109375" style="4" customWidth="1"/>
  </cols>
  <sheetData>
    <row r="1" spans="1:19" s="8" customFormat="1" ht="12.75">
      <c r="A1" s="40"/>
      <c r="G1" s="91"/>
      <c r="I1" s="91"/>
      <c r="J1" s="91"/>
      <c r="K1" s="93"/>
      <c r="L1" s="91"/>
      <c r="M1" s="91"/>
      <c r="N1" s="91"/>
      <c r="O1" s="91"/>
      <c r="P1" s="91"/>
      <c r="Q1" s="91"/>
      <c r="R1" s="91"/>
      <c r="S1" s="91"/>
    </row>
    <row r="2" spans="1:19" s="8" customFormat="1" ht="30">
      <c r="A2" s="40"/>
      <c r="B2" s="94" t="s">
        <v>1112</v>
      </c>
      <c r="G2" s="95"/>
      <c r="I2" s="91"/>
      <c r="J2" s="91"/>
      <c r="K2" s="93"/>
      <c r="L2" s="91"/>
      <c r="M2" s="91"/>
      <c r="N2" s="91"/>
      <c r="O2" s="94" t="s">
        <v>1112</v>
      </c>
      <c r="P2" s="91"/>
      <c r="Q2" s="91"/>
      <c r="R2" s="91"/>
      <c r="S2" s="91"/>
    </row>
    <row r="3" spans="1:19" s="8" customFormat="1" ht="12.75">
      <c r="A3" s="40"/>
      <c r="G3" s="91"/>
      <c r="I3" s="91"/>
      <c r="J3" s="91"/>
      <c r="K3" s="93"/>
      <c r="L3" s="91"/>
      <c r="M3" s="91"/>
      <c r="N3" s="91"/>
      <c r="O3" s="91"/>
      <c r="P3" s="91"/>
      <c r="Q3" s="91"/>
      <c r="R3" s="91"/>
      <c r="S3" s="91"/>
    </row>
    <row r="4" spans="1:24" s="10" customFormat="1" ht="52.5">
      <c r="A4" s="29" t="s">
        <v>56</v>
      </c>
      <c r="B4" s="11" t="s">
        <v>72</v>
      </c>
      <c r="C4" s="11" t="s">
        <v>73</v>
      </c>
      <c r="D4" s="11" t="s">
        <v>105</v>
      </c>
      <c r="E4" s="11" t="s">
        <v>106</v>
      </c>
      <c r="F4" s="11" t="s">
        <v>75</v>
      </c>
      <c r="G4" s="11" t="s">
        <v>94</v>
      </c>
      <c r="H4" s="11" t="s">
        <v>107</v>
      </c>
      <c r="I4" s="11" t="s">
        <v>112</v>
      </c>
      <c r="J4" s="11" t="s">
        <v>132</v>
      </c>
      <c r="K4" s="16" t="s">
        <v>133</v>
      </c>
      <c r="L4" s="16" t="s">
        <v>149</v>
      </c>
      <c r="M4" s="11" t="s">
        <v>280</v>
      </c>
      <c r="N4" s="11" t="s">
        <v>773</v>
      </c>
      <c r="O4" s="11" t="s">
        <v>156</v>
      </c>
      <c r="P4" s="11" t="s">
        <v>177</v>
      </c>
      <c r="Q4" s="11" t="s">
        <v>190</v>
      </c>
      <c r="R4" s="11" t="s">
        <v>191</v>
      </c>
      <c r="S4" s="11" t="s">
        <v>207</v>
      </c>
      <c r="T4" s="27" t="s">
        <v>206</v>
      </c>
      <c r="U4" s="11" t="s">
        <v>205</v>
      </c>
      <c r="V4" s="11" t="s">
        <v>208</v>
      </c>
      <c r="W4" s="27" t="s">
        <v>209</v>
      </c>
      <c r="X4" s="27" t="s">
        <v>210</v>
      </c>
    </row>
    <row r="5" spans="1:24" s="8" customFormat="1" ht="69.75" customHeight="1">
      <c r="A5" s="41"/>
      <c r="B5" s="34" t="s">
        <v>274</v>
      </c>
      <c r="C5" s="34" t="s">
        <v>275</v>
      </c>
      <c r="D5" s="34" t="s">
        <v>108</v>
      </c>
      <c r="E5" s="34" t="s">
        <v>74</v>
      </c>
      <c r="F5" s="79"/>
      <c r="G5" s="9" t="s">
        <v>95</v>
      </c>
      <c r="H5" s="34"/>
      <c r="I5" s="9"/>
      <c r="J5" s="9"/>
      <c r="K5" s="76"/>
      <c r="L5" s="9"/>
      <c r="M5" s="9"/>
      <c r="N5" s="9"/>
      <c r="O5" s="9"/>
      <c r="P5" s="9"/>
      <c r="Q5" s="9"/>
      <c r="R5" s="9"/>
      <c r="S5" s="9"/>
      <c r="T5" s="34"/>
      <c r="U5" s="34"/>
      <c r="V5" s="34"/>
      <c r="W5" s="34"/>
      <c r="X5" s="34"/>
    </row>
    <row r="6" spans="1:24" s="10" customFormat="1" ht="39">
      <c r="A6" s="29"/>
      <c r="B6" s="27" t="s">
        <v>72</v>
      </c>
      <c r="C6" s="27" t="s">
        <v>73</v>
      </c>
      <c r="D6" s="27" t="s">
        <v>105</v>
      </c>
      <c r="E6" s="27" t="s">
        <v>106</v>
      </c>
      <c r="F6" s="11" t="s">
        <v>75</v>
      </c>
      <c r="G6" s="11" t="s">
        <v>94</v>
      </c>
      <c r="H6" s="11" t="s">
        <v>107</v>
      </c>
      <c r="I6" s="11" t="s">
        <v>112</v>
      </c>
      <c r="J6" s="11" t="s">
        <v>132</v>
      </c>
      <c r="K6" s="16" t="s">
        <v>133</v>
      </c>
      <c r="L6" s="16" t="s">
        <v>149</v>
      </c>
      <c r="M6" s="11" t="s">
        <v>280</v>
      </c>
      <c r="N6" s="11" t="s">
        <v>154</v>
      </c>
      <c r="O6" s="11" t="s">
        <v>156</v>
      </c>
      <c r="P6" s="11" t="s">
        <v>177</v>
      </c>
      <c r="Q6" s="11" t="s">
        <v>190</v>
      </c>
      <c r="R6" s="11" t="s">
        <v>191</v>
      </c>
      <c r="S6" s="11" t="s">
        <v>207</v>
      </c>
      <c r="T6" s="27" t="s">
        <v>206</v>
      </c>
      <c r="U6" s="11" t="s">
        <v>205</v>
      </c>
      <c r="V6" s="11" t="s">
        <v>208</v>
      </c>
      <c r="W6" s="27" t="s">
        <v>209</v>
      </c>
      <c r="X6" s="27" t="s">
        <v>210</v>
      </c>
    </row>
    <row r="7" spans="1:24" s="8" customFormat="1" ht="198">
      <c r="A7" s="52">
        <f>ROW(A7)-6</f>
        <v>1</v>
      </c>
      <c r="B7" s="34">
        <v>57.57</v>
      </c>
      <c r="C7" s="34">
        <v>-1.84</v>
      </c>
      <c r="D7" s="34">
        <v>1</v>
      </c>
      <c r="E7" s="34">
        <v>2</v>
      </c>
      <c r="F7" s="61" t="s">
        <v>300</v>
      </c>
      <c r="G7" s="9" t="s">
        <v>96</v>
      </c>
      <c r="H7" s="9" t="s">
        <v>91</v>
      </c>
      <c r="I7" s="9" t="s">
        <v>116</v>
      </c>
      <c r="J7" s="9" t="s">
        <v>305</v>
      </c>
      <c r="K7" s="76" t="s">
        <v>339</v>
      </c>
      <c r="L7" s="62">
        <v>0.9</v>
      </c>
      <c r="M7" s="9" t="s">
        <v>277</v>
      </c>
      <c r="N7" s="9">
        <v>2025</v>
      </c>
      <c r="O7" s="9" t="s">
        <v>319</v>
      </c>
      <c r="P7" s="9" t="s">
        <v>318</v>
      </c>
      <c r="Q7" s="9" t="s">
        <v>308</v>
      </c>
      <c r="R7" s="9" t="s">
        <v>320</v>
      </c>
      <c r="S7" s="9" t="s">
        <v>213</v>
      </c>
      <c r="T7" s="34" t="s">
        <v>747</v>
      </c>
      <c r="U7" s="9" t="s">
        <v>333</v>
      </c>
      <c r="V7" s="34" t="s">
        <v>321</v>
      </c>
      <c r="W7" s="96" t="s">
        <v>545</v>
      </c>
      <c r="X7" s="74" t="s">
        <v>317</v>
      </c>
    </row>
    <row r="8" spans="1:24" s="8" customFormat="1" ht="118.5">
      <c r="A8" s="52">
        <f aca="true" t="shared" si="0" ref="A8:A30">ROW(A8)-6</f>
        <v>2</v>
      </c>
      <c r="B8" s="34">
        <v>56.01</v>
      </c>
      <c r="C8" s="34">
        <v>-3.66</v>
      </c>
      <c r="D8" s="34">
        <v>1</v>
      </c>
      <c r="E8" s="34">
        <v>2</v>
      </c>
      <c r="F8" s="61" t="s">
        <v>101</v>
      </c>
      <c r="G8" s="9" t="s">
        <v>96</v>
      </c>
      <c r="H8" s="9" t="s">
        <v>91</v>
      </c>
      <c r="I8" s="9" t="s">
        <v>116</v>
      </c>
      <c r="J8" s="9" t="s">
        <v>60</v>
      </c>
      <c r="K8" s="76" t="s">
        <v>137</v>
      </c>
      <c r="L8" s="62">
        <v>0.9</v>
      </c>
      <c r="M8" s="9" t="s">
        <v>277</v>
      </c>
      <c r="N8" s="9">
        <v>2024</v>
      </c>
      <c r="O8" s="9" t="s">
        <v>162</v>
      </c>
      <c r="P8" s="9" t="s">
        <v>184</v>
      </c>
      <c r="Q8" s="9" t="s">
        <v>197</v>
      </c>
      <c r="R8" s="9" t="s">
        <v>202</v>
      </c>
      <c r="S8" s="9" t="s">
        <v>219</v>
      </c>
      <c r="T8" s="34" t="s">
        <v>256</v>
      </c>
      <c r="U8" s="9" t="s">
        <v>277</v>
      </c>
      <c r="V8" s="34"/>
      <c r="W8" s="74" t="s">
        <v>694</v>
      </c>
      <c r="X8" s="74"/>
    </row>
    <row r="9" spans="1:24" s="8" customFormat="1" ht="237">
      <c r="A9" s="52">
        <f t="shared" si="0"/>
        <v>3</v>
      </c>
      <c r="B9" s="34">
        <v>22.77</v>
      </c>
      <c r="C9" s="34">
        <v>115.35</v>
      </c>
      <c r="D9" s="34">
        <v>1</v>
      </c>
      <c r="E9" s="34">
        <v>0</v>
      </c>
      <c r="F9" s="79" t="s">
        <v>102</v>
      </c>
      <c r="G9" s="9" t="s">
        <v>96</v>
      </c>
      <c r="H9" s="9" t="s">
        <v>91</v>
      </c>
      <c r="I9" s="9" t="s">
        <v>115</v>
      </c>
      <c r="J9" s="9" t="s">
        <v>2</v>
      </c>
      <c r="K9" s="76" t="s">
        <v>135</v>
      </c>
      <c r="L9" s="62" t="s">
        <v>544</v>
      </c>
      <c r="M9" s="9" t="s">
        <v>277</v>
      </c>
      <c r="N9" s="9" t="s">
        <v>155</v>
      </c>
      <c r="O9" s="9" t="s">
        <v>160</v>
      </c>
      <c r="P9" s="9" t="s">
        <v>341</v>
      </c>
      <c r="Q9" s="9" t="s">
        <v>695</v>
      </c>
      <c r="R9" s="9" t="s">
        <v>48</v>
      </c>
      <c r="S9" s="9" t="s">
        <v>273</v>
      </c>
      <c r="T9" s="34" t="s">
        <v>714</v>
      </c>
      <c r="U9" s="34" t="s">
        <v>272</v>
      </c>
      <c r="V9" s="34" t="s">
        <v>1091</v>
      </c>
      <c r="W9" s="74" t="s">
        <v>696</v>
      </c>
      <c r="X9" s="74" t="s">
        <v>697</v>
      </c>
    </row>
    <row r="10" spans="1:24" s="8" customFormat="1" ht="105">
      <c r="A10" s="52">
        <f t="shared" si="0"/>
        <v>4</v>
      </c>
      <c r="B10" s="34">
        <v>53.736</v>
      </c>
      <c r="C10" s="34">
        <v>-0.996</v>
      </c>
      <c r="D10" s="34">
        <v>1</v>
      </c>
      <c r="E10" s="34">
        <v>2</v>
      </c>
      <c r="F10" s="61" t="s">
        <v>469</v>
      </c>
      <c r="G10" s="9" t="s">
        <v>96</v>
      </c>
      <c r="H10" s="9" t="s">
        <v>91</v>
      </c>
      <c r="I10" s="9" t="s">
        <v>116</v>
      </c>
      <c r="J10" s="9" t="s">
        <v>480</v>
      </c>
      <c r="K10" s="76" t="s">
        <v>473</v>
      </c>
      <c r="L10" s="62" t="s">
        <v>277</v>
      </c>
      <c r="M10" s="9" t="s">
        <v>277</v>
      </c>
      <c r="N10" s="9">
        <v>2027</v>
      </c>
      <c r="O10" s="9" t="s">
        <v>476</v>
      </c>
      <c r="P10" s="9" t="s">
        <v>182</v>
      </c>
      <c r="Q10" s="9" t="s">
        <v>478</v>
      </c>
      <c r="R10" s="9" t="s">
        <v>196</v>
      </c>
      <c r="S10" s="9" t="s">
        <v>213</v>
      </c>
      <c r="T10" s="34" t="s">
        <v>715</v>
      </c>
      <c r="U10" s="9" t="s">
        <v>277</v>
      </c>
      <c r="V10" s="34" t="s">
        <v>479</v>
      </c>
      <c r="W10" s="74" t="s">
        <v>698</v>
      </c>
      <c r="X10" s="74" t="s">
        <v>477</v>
      </c>
    </row>
    <row r="11" spans="1:24" s="8" customFormat="1" ht="92.25">
      <c r="A11" s="53">
        <f>ROW(A11)-6</f>
        <v>5</v>
      </c>
      <c r="B11" s="34">
        <v>44.39</v>
      </c>
      <c r="C11" s="34">
        <v>-105.46</v>
      </c>
      <c r="D11" s="34">
        <v>1</v>
      </c>
      <c r="E11" s="34">
        <v>0</v>
      </c>
      <c r="F11" s="61" t="s">
        <v>460</v>
      </c>
      <c r="G11" s="9" t="s">
        <v>96</v>
      </c>
      <c r="H11" s="9" t="s">
        <v>91</v>
      </c>
      <c r="I11" s="9" t="s">
        <v>118</v>
      </c>
      <c r="J11" s="9" t="s">
        <v>12</v>
      </c>
      <c r="K11" s="76" t="s">
        <v>137</v>
      </c>
      <c r="L11" s="9" t="s">
        <v>277</v>
      </c>
      <c r="M11" s="9" t="s">
        <v>277</v>
      </c>
      <c r="N11" s="9">
        <v>2025</v>
      </c>
      <c r="O11" s="9" t="s">
        <v>447</v>
      </c>
      <c r="P11" s="9" t="s">
        <v>182</v>
      </c>
      <c r="Q11" s="9" t="s">
        <v>197</v>
      </c>
      <c r="R11" s="9" t="s">
        <v>196</v>
      </c>
      <c r="S11" s="9" t="s">
        <v>546</v>
      </c>
      <c r="T11" s="34" t="s">
        <v>717</v>
      </c>
      <c r="U11" s="9" t="s">
        <v>276</v>
      </c>
      <c r="V11" s="34"/>
      <c r="W11" s="74" t="s">
        <v>45</v>
      </c>
      <c r="X11" s="96" t="s">
        <v>699</v>
      </c>
    </row>
    <row r="12" spans="1:24" s="8" customFormat="1" ht="105">
      <c r="A12" s="52">
        <f t="shared" si="0"/>
        <v>6</v>
      </c>
      <c r="B12" s="34">
        <v>51.83</v>
      </c>
      <c r="C12" s="34">
        <v>-8.23</v>
      </c>
      <c r="D12" s="34">
        <v>1</v>
      </c>
      <c r="E12" s="34">
        <v>1</v>
      </c>
      <c r="F12" s="61" t="s">
        <v>301</v>
      </c>
      <c r="G12" s="9" t="s">
        <v>96</v>
      </c>
      <c r="H12" s="9" t="s">
        <v>91</v>
      </c>
      <c r="I12" s="9" t="s">
        <v>302</v>
      </c>
      <c r="J12" s="9" t="s">
        <v>322</v>
      </c>
      <c r="K12" s="76" t="s">
        <v>138</v>
      </c>
      <c r="L12" s="62">
        <v>0.9</v>
      </c>
      <c r="M12" s="9" t="s">
        <v>277</v>
      </c>
      <c r="N12" s="9">
        <v>2028</v>
      </c>
      <c r="O12" s="9" t="s">
        <v>337</v>
      </c>
      <c r="P12" s="9" t="s">
        <v>182</v>
      </c>
      <c r="Q12" s="9" t="s">
        <v>197</v>
      </c>
      <c r="R12" s="9" t="s">
        <v>324</v>
      </c>
      <c r="S12" s="9" t="s">
        <v>217</v>
      </c>
      <c r="T12" s="34" t="s">
        <v>718</v>
      </c>
      <c r="U12" s="9" t="s">
        <v>277</v>
      </c>
      <c r="V12" s="34"/>
      <c r="W12" s="74" t="s">
        <v>296</v>
      </c>
      <c r="X12" s="74" t="s">
        <v>323</v>
      </c>
    </row>
    <row r="13" spans="1:24" s="8" customFormat="1" ht="118.5">
      <c r="A13" s="52">
        <f t="shared" si="0"/>
        <v>7</v>
      </c>
      <c r="B13" s="34">
        <v>38.98</v>
      </c>
      <c r="C13" s="34">
        <v>117.74</v>
      </c>
      <c r="D13" s="34">
        <v>1</v>
      </c>
      <c r="E13" s="34">
        <v>0</v>
      </c>
      <c r="F13" s="61" t="s">
        <v>100</v>
      </c>
      <c r="G13" s="9" t="s">
        <v>96</v>
      </c>
      <c r="H13" s="9" t="s">
        <v>91</v>
      </c>
      <c r="I13" s="9" t="s">
        <v>115</v>
      </c>
      <c r="J13" s="9" t="s">
        <v>7</v>
      </c>
      <c r="K13" s="76" t="s">
        <v>134</v>
      </c>
      <c r="L13" s="62">
        <v>0.6</v>
      </c>
      <c r="M13" s="62" t="s">
        <v>285</v>
      </c>
      <c r="N13" s="9" t="s">
        <v>155</v>
      </c>
      <c r="O13" s="9" t="s">
        <v>159</v>
      </c>
      <c r="P13" s="9" t="s">
        <v>184</v>
      </c>
      <c r="Q13" s="9" t="s">
        <v>192</v>
      </c>
      <c r="R13" s="9" t="s">
        <v>201</v>
      </c>
      <c r="S13" s="9" t="s">
        <v>700</v>
      </c>
      <c r="T13" s="34" t="s">
        <v>260</v>
      </c>
      <c r="U13" s="9" t="s">
        <v>277</v>
      </c>
      <c r="V13" s="34" t="s">
        <v>567</v>
      </c>
      <c r="W13" s="73" t="s">
        <v>750</v>
      </c>
      <c r="X13" s="74" t="s">
        <v>543</v>
      </c>
    </row>
    <row r="14" spans="1:24" s="8" customFormat="1" ht="78.75">
      <c r="A14" s="52">
        <f t="shared" si="0"/>
        <v>8</v>
      </c>
      <c r="B14" s="34">
        <v>53.45</v>
      </c>
      <c r="C14" s="34">
        <v>6.83</v>
      </c>
      <c r="D14" s="34">
        <v>1</v>
      </c>
      <c r="E14" s="34">
        <v>0</v>
      </c>
      <c r="F14" s="61" t="s">
        <v>306</v>
      </c>
      <c r="G14" s="9" t="s">
        <v>96</v>
      </c>
      <c r="H14" s="9" t="s">
        <v>91</v>
      </c>
      <c r="I14" s="9" t="s">
        <v>120</v>
      </c>
      <c r="J14" s="9" t="s">
        <v>327</v>
      </c>
      <c r="K14" s="76" t="s">
        <v>134</v>
      </c>
      <c r="L14" s="9" t="s">
        <v>277</v>
      </c>
      <c r="M14" s="9" t="s">
        <v>277</v>
      </c>
      <c r="N14" s="9" t="s">
        <v>338</v>
      </c>
      <c r="O14" s="9" t="s">
        <v>329</v>
      </c>
      <c r="P14" s="9" t="s">
        <v>330</v>
      </c>
      <c r="Q14" s="9" t="s">
        <v>326</v>
      </c>
      <c r="R14" s="9" t="s">
        <v>277</v>
      </c>
      <c r="S14" s="9" t="s">
        <v>325</v>
      </c>
      <c r="T14" s="34" t="s">
        <v>719</v>
      </c>
      <c r="U14" s="9" t="s">
        <v>276</v>
      </c>
      <c r="V14" s="34"/>
      <c r="W14" s="96" t="s">
        <v>545</v>
      </c>
      <c r="X14" s="74" t="s">
        <v>328</v>
      </c>
    </row>
    <row r="15" spans="1:24" s="8" customFormat="1" ht="78.75">
      <c r="A15" s="54">
        <f t="shared" si="0"/>
        <v>9</v>
      </c>
      <c r="B15" s="34">
        <v>53.74</v>
      </c>
      <c r="C15" s="34">
        <v>-0.23</v>
      </c>
      <c r="D15" s="34">
        <v>1</v>
      </c>
      <c r="E15" s="34">
        <v>0</v>
      </c>
      <c r="F15" s="61" t="s">
        <v>565</v>
      </c>
      <c r="G15" s="9" t="s">
        <v>96</v>
      </c>
      <c r="H15" s="9" t="s">
        <v>91</v>
      </c>
      <c r="I15" s="9" t="s">
        <v>116</v>
      </c>
      <c r="J15" s="9" t="s">
        <v>585</v>
      </c>
      <c r="K15" s="76" t="s">
        <v>146</v>
      </c>
      <c r="L15" s="9" t="s">
        <v>277</v>
      </c>
      <c r="M15" s="9" t="s">
        <v>277</v>
      </c>
      <c r="N15" s="9" t="s">
        <v>589</v>
      </c>
      <c r="O15" s="9" t="s">
        <v>170</v>
      </c>
      <c r="P15" s="9" t="s">
        <v>586</v>
      </c>
      <c r="Q15" s="9" t="s">
        <v>197</v>
      </c>
      <c r="R15" s="9" t="s">
        <v>196</v>
      </c>
      <c r="S15" s="9" t="s">
        <v>314</v>
      </c>
      <c r="T15" s="34" t="s">
        <v>588</v>
      </c>
      <c r="U15" s="9" t="s">
        <v>277</v>
      </c>
      <c r="V15" s="34"/>
      <c r="W15" s="74" t="s">
        <v>45</v>
      </c>
      <c r="X15" s="74" t="s">
        <v>587</v>
      </c>
    </row>
    <row r="16" spans="1:24" s="8" customFormat="1" ht="118.5">
      <c r="A16" s="52">
        <f t="shared" si="0"/>
        <v>10</v>
      </c>
      <c r="B16" s="34">
        <v>53.36</v>
      </c>
      <c r="C16" s="34">
        <v>-2.7</v>
      </c>
      <c r="D16" s="34">
        <v>1</v>
      </c>
      <c r="E16" s="34">
        <v>1</v>
      </c>
      <c r="F16" s="61" t="s">
        <v>298</v>
      </c>
      <c r="G16" s="9" t="s">
        <v>96</v>
      </c>
      <c r="H16" s="9" t="s">
        <v>91</v>
      </c>
      <c r="I16" s="9" t="s">
        <v>116</v>
      </c>
      <c r="J16" s="9" t="s">
        <v>303</v>
      </c>
      <c r="K16" s="76" t="s">
        <v>340</v>
      </c>
      <c r="L16" s="62">
        <v>0.93</v>
      </c>
      <c r="M16" s="9" t="s">
        <v>277</v>
      </c>
      <c r="N16" s="9" t="s">
        <v>307</v>
      </c>
      <c r="O16" s="9" t="s">
        <v>170</v>
      </c>
      <c r="P16" s="9" t="s">
        <v>748</v>
      </c>
      <c r="Q16" s="9" t="s">
        <v>308</v>
      </c>
      <c r="R16" s="9" t="s">
        <v>309</v>
      </c>
      <c r="S16" s="9" t="s">
        <v>331</v>
      </c>
      <c r="T16" s="34" t="s">
        <v>720</v>
      </c>
      <c r="U16" s="9" t="s">
        <v>332</v>
      </c>
      <c r="V16" s="34"/>
      <c r="W16" s="96" t="s">
        <v>701</v>
      </c>
      <c r="X16" s="74" t="s">
        <v>310</v>
      </c>
    </row>
    <row r="17" spans="1:24" s="8" customFormat="1" ht="158.25">
      <c r="A17" s="52">
        <f t="shared" si="0"/>
        <v>11</v>
      </c>
      <c r="B17" s="34">
        <v>35.9</v>
      </c>
      <c r="C17" s="34">
        <v>127.76</v>
      </c>
      <c r="D17" s="34">
        <v>1</v>
      </c>
      <c r="E17" s="34">
        <v>2</v>
      </c>
      <c r="F17" s="79" t="s">
        <v>98</v>
      </c>
      <c r="G17" s="9" t="s">
        <v>96</v>
      </c>
      <c r="H17" s="9" t="s">
        <v>91</v>
      </c>
      <c r="I17" s="9" t="s">
        <v>117</v>
      </c>
      <c r="J17" s="9" t="s">
        <v>126</v>
      </c>
      <c r="K17" s="76" t="s">
        <v>135</v>
      </c>
      <c r="L17" s="9" t="s">
        <v>277</v>
      </c>
      <c r="M17" s="9" t="s">
        <v>277</v>
      </c>
      <c r="N17" s="9" t="s">
        <v>155</v>
      </c>
      <c r="O17" s="9" t="s">
        <v>159</v>
      </c>
      <c r="P17" s="9" t="s">
        <v>182</v>
      </c>
      <c r="Q17" s="9" t="s">
        <v>199</v>
      </c>
      <c r="R17" s="9" t="s">
        <v>200</v>
      </c>
      <c r="S17" s="9" t="s">
        <v>213</v>
      </c>
      <c r="T17" s="34" t="s">
        <v>721</v>
      </c>
      <c r="U17" s="9" t="s">
        <v>277</v>
      </c>
      <c r="V17" s="34"/>
      <c r="W17" s="74" t="s">
        <v>59</v>
      </c>
      <c r="X17" s="74" t="s">
        <v>541</v>
      </c>
    </row>
    <row r="18" spans="1:24" s="8" customFormat="1" ht="198">
      <c r="A18" s="52">
        <f t="shared" si="0"/>
        <v>12</v>
      </c>
      <c r="B18" s="97">
        <v>38.2</v>
      </c>
      <c r="C18" s="97">
        <v>128.31</v>
      </c>
      <c r="D18" s="97">
        <v>1</v>
      </c>
      <c r="E18" s="97">
        <v>2</v>
      </c>
      <c r="F18" s="98" t="s">
        <v>99</v>
      </c>
      <c r="G18" s="9" t="s">
        <v>96</v>
      </c>
      <c r="H18" s="9" t="s">
        <v>91</v>
      </c>
      <c r="I18" s="9" t="s">
        <v>117</v>
      </c>
      <c r="J18" s="63" t="s">
        <v>127</v>
      </c>
      <c r="K18" s="99" t="s">
        <v>135</v>
      </c>
      <c r="L18" s="9" t="s">
        <v>277</v>
      </c>
      <c r="M18" s="9" t="s">
        <v>277</v>
      </c>
      <c r="N18" s="9" t="s">
        <v>155</v>
      </c>
      <c r="O18" s="9" t="s">
        <v>163</v>
      </c>
      <c r="P18" s="9" t="s">
        <v>188</v>
      </c>
      <c r="Q18" s="63" t="s">
        <v>199</v>
      </c>
      <c r="R18" s="63" t="s">
        <v>46</v>
      </c>
      <c r="S18" s="9" t="s">
        <v>213</v>
      </c>
      <c r="T18" s="34" t="s">
        <v>722</v>
      </c>
      <c r="U18" s="9" t="s">
        <v>277</v>
      </c>
      <c r="V18" s="34"/>
      <c r="W18" s="74" t="s">
        <v>59</v>
      </c>
      <c r="X18" s="74" t="s">
        <v>542</v>
      </c>
    </row>
    <row r="19" spans="1:24" s="8" customFormat="1" ht="66">
      <c r="A19" s="52">
        <f t="shared" si="0"/>
        <v>13</v>
      </c>
      <c r="B19" s="97">
        <v>38.39</v>
      </c>
      <c r="C19" s="97">
        <v>-105.119</v>
      </c>
      <c r="D19" s="97">
        <v>1</v>
      </c>
      <c r="E19" s="97">
        <v>1</v>
      </c>
      <c r="F19" s="100" t="s">
        <v>470</v>
      </c>
      <c r="G19" s="9" t="s">
        <v>96</v>
      </c>
      <c r="H19" s="9" t="s">
        <v>91</v>
      </c>
      <c r="I19" s="9" t="s">
        <v>118</v>
      </c>
      <c r="J19" s="63" t="s">
        <v>485</v>
      </c>
      <c r="K19" s="99" t="s">
        <v>474</v>
      </c>
      <c r="L19" s="9" t="s">
        <v>277</v>
      </c>
      <c r="M19" s="9" t="s">
        <v>277</v>
      </c>
      <c r="N19" s="9" t="s">
        <v>420</v>
      </c>
      <c r="O19" s="9" t="s">
        <v>157</v>
      </c>
      <c r="P19" s="9" t="s">
        <v>486</v>
      </c>
      <c r="Q19" s="63" t="s">
        <v>189</v>
      </c>
      <c r="R19" s="63" t="s">
        <v>220</v>
      </c>
      <c r="S19" s="9" t="s">
        <v>66</v>
      </c>
      <c r="T19" s="34" t="s">
        <v>723</v>
      </c>
      <c r="U19" s="9" t="s">
        <v>277</v>
      </c>
      <c r="V19" s="34" t="s">
        <v>488</v>
      </c>
      <c r="W19" s="74" t="s">
        <v>45</v>
      </c>
      <c r="X19" s="74" t="s">
        <v>487</v>
      </c>
    </row>
    <row r="20" spans="1:24" s="8" customFormat="1" ht="66">
      <c r="A20" s="52">
        <f t="shared" si="0"/>
        <v>14</v>
      </c>
      <c r="B20" s="34">
        <v>54.61</v>
      </c>
      <c r="C20" s="34">
        <v>-1.11</v>
      </c>
      <c r="D20" s="34">
        <v>1</v>
      </c>
      <c r="E20" s="34">
        <v>2</v>
      </c>
      <c r="F20" s="61" t="s">
        <v>702</v>
      </c>
      <c r="G20" s="9" t="s">
        <v>96</v>
      </c>
      <c r="H20" s="9" t="s">
        <v>91</v>
      </c>
      <c r="I20" s="9" t="s">
        <v>116</v>
      </c>
      <c r="J20" s="9" t="s">
        <v>58</v>
      </c>
      <c r="K20" s="76" t="s">
        <v>703</v>
      </c>
      <c r="L20" s="9" t="s">
        <v>277</v>
      </c>
      <c r="M20" s="9" t="s">
        <v>288</v>
      </c>
      <c r="N20" s="9">
        <v>2025</v>
      </c>
      <c r="O20" s="9" t="s">
        <v>161</v>
      </c>
      <c r="P20" s="9" t="s">
        <v>161</v>
      </c>
      <c r="Q20" s="9" t="s">
        <v>193</v>
      </c>
      <c r="R20" s="9" t="s">
        <v>203</v>
      </c>
      <c r="S20" s="9" t="s">
        <v>213</v>
      </c>
      <c r="T20" s="34" t="s">
        <v>255</v>
      </c>
      <c r="U20" s="9" t="s">
        <v>277</v>
      </c>
      <c r="V20" s="34" t="s">
        <v>221</v>
      </c>
      <c r="W20" s="74" t="s">
        <v>539</v>
      </c>
      <c r="X20" s="74" t="s">
        <v>540</v>
      </c>
    </row>
    <row r="21" spans="1:27" s="8" customFormat="1" ht="105">
      <c r="A21" s="53">
        <f>ROW(A21)-6</f>
        <v>15</v>
      </c>
      <c r="B21" s="34">
        <v>54.608</v>
      </c>
      <c r="C21" s="34">
        <v>-1.096</v>
      </c>
      <c r="D21" s="34">
        <v>1</v>
      </c>
      <c r="E21" s="34">
        <v>2</v>
      </c>
      <c r="F21" s="61" t="s">
        <v>580</v>
      </c>
      <c r="G21" s="9" t="s">
        <v>96</v>
      </c>
      <c r="H21" s="9" t="s">
        <v>91</v>
      </c>
      <c r="I21" s="9" t="s">
        <v>116</v>
      </c>
      <c r="J21" s="9" t="s">
        <v>481</v>
      </c>
      <c r="K21" s="76" t="s">
        <v>403</v>
      </c>
      <c r="L21" s="62">
        <v>0.9</v>
      </c>
      <c r="M21" s="9" t="s">
        <v>277</v>
      </c>
      <c r="N21" s="9">
        <v>2025</v>
      </c>
      <c r="O21" s="9" t="s">
        <v>482</v>
      </c>
      <c r="P21" s="9" t="s">
        <v>484</v>
      </c>
      <c r="Q21" s="9" t="s">
        <v>478</v>
      </c>
      <c r="R21" s="9" t="s">
        <v>196</v>
      </c>
      <c r="S21" s="9" t="s">
        <v>213</v>
      </c>
      <c r="T21" s="34" t="s">
        <v>483</v>
      </c>
      <c r="U21" s="9" t="s">
        <v>276</v>
      </c>
      <c r="V21" s="34"/>
      <c r="W21" s="74" t="s">
        <v>704</v>
      </c>
      <c r="X21" s="74" t="s">
        <v>537</v>
      </c>
      <c r="AA21" s="32"/>
    </row>
    <row r="22" spans="1:24" s="8" customFormat="1" ht="144.75">
      <c r="A22" s="52">
        <f t="shared" si="0"/>
        <v>16</v>
      </c>
      <c r="B22" s="34">
        <v>53.65</v>
      </c>
      <c r="C22" s="34">
        <v>0.11</v>
      </c>
      <c r="D22" s="34">
        <v>1</v>
      </c>
      <c r="E22" s="34">
        <v>0</v>
      </c>
      <c r="F22" s="61" t="s">
        <v>299</v>
      </c>
      <c r="G22" s="9" t="s">
        <v>96</v>
      </c>
      <c r="H22" s="9" t="s">
        <v>91</v>
      </c>
      <c r="I22" s="9" t="s">
        <v>116</v>
      </c>
      <c r="J22" s="9" t="s">
        <v>304</v>
      </c>
      <c r="K22" s="76" t="s">
        <v>315</v>
      </c>
      <c r="L22" s="81">
        <v>0.942</v>
      </c>
      <c r="M22" s="9" t="s">
        <v>277</v>
      </c>
      <c r="N22" s="9" t="s">
        <v>705</v>
      </c>
      <c r="O22" s="9" t="s">
        <v>170</v>
      </c>
      <c r="P22" s="9" t="s">
        <v>312</v>
      </c>
      <c r="Q22" s="9" t="s">
        <v>308</v>
      </c>
      <c r="R22" s="9" t="s">
        <v>313</v>
      </c>
      <c r="S22" s="9" t="s">
        <v>314</v>
      </c>
      <c r="T22" s="34" t="s">
        <v>749</v>
      </c>
      <c r="U22" s="9" t="s">
        <v>332</v>
      </c>
      <c r="V22" s="34" t="s">
        <v>316</v>
      </c>
      <c r="W22" s="96" t="s">
        <v>706</v>
      </c>
      <c r="X22" s="74" t="s">
        <v>311</v>
      </c>
    </row>
    <row r="23" spans="1:24" s="8" customFormat="1" ht="118.5">
      <c r="A23" s="52">
        <f t="shared" si="0"/>
        <v>17</v>
      </c>
      <c r="B23" s="34">
        <v>32.38</v>
      </c>
      <c r="C23" s="34">
        <v>-102.78</v>
      </c>
      <c r="D23" s="34">
        <v>1</v>
      </c>
      <c r="E23" s="34">
        <v>1</v>
      </c>
      <c r="F23" s="61" t="s">
        <v>419</v>
      </c>
      <c r="G23" s="9" t="s">
        <v>96</v>
      </c>
      <c r="H23" s="9" t="s">
        <v>91</v>
      </c>
      <c r="I23" s="9" t="s">
        <v>118</v>
      </c>
      <c r="J23" s="9" t="s">
        <v>10</v>
      </c>
      <c r="K23" s="76" t="s">
        <v>512</v>
      </c>
      <c r="L23" s="9" t="s">
        <v>277</v>
      </c>
      <c r="M23" s="9" t="s">
        <v>277</v>
      </c>
      <c r="N23" s="9" t="s">
        <v>420</v>
      </c>
      <c r="O23" s="9" t="s">
        <v>421</v>
      </c>
      <c r="P23" s="9" t="s">
        <v>422</v>
      </c>
      <c r="Q23" s="9" t="s">
        <v>423</v>
      </c>
      <c r="R23" s="9" t="s">
        <v>267</v>
      </c>
      <c r="S23" s="9" t="s">
        <v>66</v>
      </c>
      <c r="T23" s="34" t="s">
        <v>724</v>
      </c>
      <c r="U23" s="9" t="s">
        <v>277</v>
      </c>
      <c r="V23" s="34" t="s">
        <v>425</v>
      </c>
      <c r="W23" s="74" t="s">
        <v>45</v>
      </c>
      <c r="X23" s="74" t="s">
        <v>424</v>
      </c>
    </row>
    <row r="24" spans="1:24" s="8" customFormat="1" ht="132">
      <c r="A24" s="52">
        <f t="shared" si="0"/>
        <v>18</v>
      </c>
      <c r="B24" s="34">
        <v>30.512</v>
      </c>
      <c r="C24" s="34">
        <v>-88.551</v>
      </c>
      <c r="D24" s="34">
        <v>1</v>
      </c>
      <c r="E24" s="34">
        <v>2</v>
      </c>
      <c r="F24" s="61" t="s">
        <v>468</v>
      </c>
      <c r="G24" s="9" t="s">
        <v>96</v>
      </c>
      <c r="H24" s="9" t="s">
        <v>91</v>
      </c>
      <c r="I24" s="9" t="s">
        <v>118</v>
      </c>
      <c r="J24" s="9" t="s">
        <v>8</v>
      </c>
      <c r="K24" s="76" t="s">
        <v>277</v>
      </c>
      <c r="L24" s="9" t="s">
        <v>277</v>
      </c>
      <c r="M24" s="9" t="s">
        <v>277</v>
      </c>
      <c r="N24" s="9">
        <v>2026</v>
      </c>
      <c r="O24" s="9" t="s">
        <v>489</v>
      </c>
      <c r="P24" s="9" t="s">
        <v>489</v>
      </c>
      <c r="Q24" s="9" t="s">
        <v>192</v>
      </c>
      <c r="R24" s="9" t="s">
        <v>196</v>
      </c>
      <c r="S24" s="9" t="s">
        <v>216</v>
      </c>
      <c r="T24" s="34" t="s">
        <v>725</v>
      </c>
      <c r="U24" s="9" t="s">
        <v>277</v>
      </c>
      <c r="V24" s="34" t="s">
        <v>491</v>
      </c>
      <c r="W24" s="74" t="s">
        <v>707</v>
      </c>
      <c r="X24" s="74" t="s">
        <v>490</v>
      </c>
    </row>
    <row r="25" spans="1:25" s="8" customFormat="1" ht="66">
      <c r="A25" s="55">
        <f t="shared" si="0"/>
        <v>19</v>
      </c>
      <c r="B25" s="34">
        <v>38.82</v>
      </c>
      <c r="C25" s="34">
        <v>-102.4</v>
      </c>
      <c r="D25" s="34">
        <v>1</v>
      </c>
      <c r="E25" s="34">
        <v>1</v>
      </c>
      <c r="F25" s="61" t="s">
        <v>568</v>
      </c>
      <c r="G25" s="9" t="s">
        <v>96</v>
      </c>
      <c r="H25" s="9" t="s">
        <v>91</v>
      </c>
      <c r="I25" s="9" t="s">
        <v>118</v>
      </c>
      <c r="J25" s="9" t="s">
        <v>10</v>
      </c>
      <c r="K25" s="76" t="s">
        <v>658</v>
      </c>
      <c r="L25" s="9" t="s">
        <v>277</v>
      </c>
      <c r="M25" s="9" t="s">
        <v>277</v>
      </c>
      <c r="N25" s="9">
        <v>2022</v>
      </c>
      <c r="O25" s="9" t="s">
        <v>174</v>
      </c>
      <c r="P25" s="9" t="s">
        <v>183</v>
      </c>
      <c r="Q25" s="9" t="s">
        <v>189</v>
      </c>
      <c r="R25" s="9" t="s">
        <v>196</v>
      </c>
      <c r="S25" s="9" t="s">
        <v>66</v>
      </c>
      <c r="T25" s="34" t="s">
        <v>405</v>
      </c>
      <c r="U25" s="9" t="s">
        <v>276</v>
      </c>
      <c r="V25" s="34" t="s">
        <v>407</v>
      </c>
      <c r="W25" s="74" t="s">
        <v>45</v>
      </c>
      <c r="X25" s="74" t="s">
        <v>406</v>
      </c>
      <c r="Y25" s="101"/>
    </row>
    <row r="26" spans="1:25" s="8" customFormat="1" ht="118.5">
      <c r="A26" s="55">
        <f t="shared" si="0"/>
        <v>20</v>
      </c>
      <c r="B26" s="34">
        <v>-39.03</v>
      </c>
      <c r="C26" s="34">
        <v>174.145</v>
      </c>
      <c r="D26" s="34">
        <v>1</v>
      </c>
      <c r="E26" s="34">
        <v>1</v>
      </c>
      <c r="F26" s="61" t="s">
        <v>1092</v>
      </c>
      <c r="G26" s="9" t="s">
        <v>96</v>
      </c>
      <c r="H26" s="9" t="s">
        <v>91</v>
      </c>
      <c r="I26" s="9" t="s">
        <v>1093</v>
      </c>
      <c r="J26" s="9" t="s">
        <v>1094</v>
      </c>
      <c r="K26" s="76" t="s">
        <v>512</v>
      </c>
      <c r="L26" s="9" t="s">
        <v>277</v>
      </c>
      <c r="M26" s="9" t="s">
        <v>277</v>
      </c>
      <c r="N26" s="9">
        <v>2024</v>
      </c>
      <c r="O26" s="9" t="s">
        <v>1095</v>
      </c>
      <c r="P26" s="9" t="s">
        <v>1096</v>
      </c>
      <c r="Q26" s="9" t="s">
        <v>713</v>
      </c>
      <c r="R26" s="9" t="s">
        <v>220</v>
      </c>
      <c r="S26" s="9" t="s">
        <v>1097</v>
      </c>
      <c r="T26" s="34" t="s">
        <v>1098</v>
      </c>
      <c r="U26" s="9" t="s">
        <v>277</v>
      </c>
      <c r="V26" s="34" t="s">
        <v>1099</v>
      </c>
      <c r="W26" s="74" t="s">
        <v>1100</v>
      </c>
      <c r="X26" s="74" t="s">
        <v>1101</v>
      </c>
      <c r="Y26" s="101"/>
    </row>
    <row r="27" spans="1:24" s="8" customFormat="1" ht="66">
      <c r="A27" s="56">
        <f t="shared" si="0"/>
        <v>21</v>
      </c>
      <c r="B27" s="34">
        <v>37.46</v>
      </c>
      <c r="C27" s="34">
        <v>118.49</v>
      </c>
      <c r="D27" s="34">
        <v>1</v>
      </c>
      <c r="E27" s="34">
        <v>1</v>
      </c>
      <c r="F27" s="61" t="s">
        <v>104</v>
      </c>
      <c r="G27" s="9" t="s">
        <v>96</v>
      </c>
      <c r="H27" s="9" t="s">
        <v>91</v>
      </c>
      <c r="I27" s="9" t="s">
        <v>115</v>
      </c>
      <c r="J27" s="9" t="s">
        <v>13</v>
      </c>
      <c r="K27" s="76" t="s">
        <v>708</v>
      </c>
      <c r="L27" s="9" t="s">
        <v>150</v>
      </c>
      <c r="M27" s="9" t="s">
        <v>282</v>
      </c>
      <c r="N27" s="9" t="s">
        <v>709</v>
      </c>
      <c r="O27" s="9" t="s">
        <v>159</v>
      </c>
      <c r="P27" s="9" t="s">
        <v>182</v>
      </c>
      <c r="Q27" s="9" t="s">
        <v>710</v>
      </c>
      <c r="R27" s="9" t="s">
        <v>711</v>
      </c>
      <c r="S27" s="9" t="s">
        <v>67</v>
      </c>
      <c r="T27" s="34" t="s">
        <v>726</v>
      </c>
      <c r="U27" s="9" t="s">
        <v>277</v>
      </c>
      <c r="V27" s="34" t="s">
        <v>222</v>
      </c>
      <c r="W27" s="73" t="s">
        <v>751</v>
      </c>
      <c r="X27" s="74" t="s">
        <v>775</v>
      </c>
    </row>
    <row r="28" spans="1:27" s="8" customFormat="1" ht="92.25">
      <c r="A28" s="56">
        <f t="shared" si="0"/>
        <v>22</v>
      </c>
      <c r="B28" s="34">
        <v>-33.38</v>
      </c>
      <c r="C28" s="34">
        <v>116.24</v>
      </c>
      <c r="D28" s="34">
        <v>1</v>
      </c>
      <c r="E28" s="34">
        <v>2</v>
      </c>
      <c r="F28" s="79" t="s">
        <v>103</v>
      </c>
      <c r="G28" s="9" t="s">
        <v>96</v>
      </c>
      <c r="H28" s="9" t="s">
        <v>91</v>
      </c>
      <c r="I28" s="9" t="s">
        <v>4</v>
      </c>
      <c r="J28" s="9" t="s">
        <v>5</v>
      </c>
      <c r="K28" s="76" t="s">
        <v>138</v>
      </c>
      <c r="L28" s="9" t="s">
        <v>277</v>
      </c>
      <c r="M28" s="9" t="s">
        <v>277</v>
      </c>
      <c r="N28" s="9" t="s">
        <v>569</v>
      </c>
      <c r="O28" s="9" t="s">
        <v>158</v>
      </c>
      <c r="P28" s="9" t="s">
        <v>185</v>
      </c>
      <c r="Q28" s="9" t="s">
        <v>192</v>
      </c>
      <c r="R28" s="9" t="s">
        <v>204</v>
      </c>
      <c r="S28" s="9" t="s">
        <v>216</v>
      </c>
      <c r="T28" s="34" t="s">
        <v>254</v>
      </c>
      <c r="U28" s="34" t="s">
        <v>231</v>
      </c>
      <c r="V28" s="34"/>
      <c r="W28" s="73" t="s">
        <v>752</v>
      </c>
      <c r="X28" s="74" t="s">
        <v>538</v>
      </c>
      <c r="AA28" s="32"/>
    </row>
    <row r="29" spans="1:27" s="8" customFormat="1" ht="78.75">
      <c r="A29" s="57">
        <f t="shared" si="0"/>
        <v>23</v>
      </c>
      <c r="B29" s="34">
        <v>39.83</v>
      </c>
      <c r="C29" s="34">
        <v>-90.56</v>
      </c>
      <c r="D29" s="34">
        <v>1</v>
      </c>
      <c r="E29" s="34">
        <v>0</v>
      </c>
      <c r="F29" s="61" t="s">
        <v>566</v>
      </c>
      <c r="G29" s="9" t="s">
        <v>96</v>
      </c>
      <c r="H29" s="9" t="s">
        <v>91</v>
      </c>
      <c r="I29" s="9" t="s">
        <v>118</v>
      </c>
      <c r="J29" s="9" t="s">
        <v>0</v>
      </c>
      <c r="K29" s="76" t="s">
        <v>143</v>
      </c>
      <c r="L29" s="62" t="s">
        <v>277</v>
      </c>
      <c r="M29" s="9" t="s">
        <v>277</v>
      </c>
      <c r="N29" s="9">
        <v>2025</v>
      </c>
      <c r="O29" s="9" t="s">
        <v>590</v>
      </c>
      <c r="P29" s="9" t="s">
        <v>185</v>
      </c>
      <c r="Q29" s="9" t="s">
        <v>189</v>
      </c>
      <c r="R29" s="9" t="s">
        <v>196</v>
      </c>
      <c r="S29" s="9" t="s">
        <v>196</v>
      </c>
      <c r="T29" s="34" t="s">
        <v>592</v>
      </c>
      <c r="U29" s="9" t="s">
        <v>277</v>
      </c>
      <c r="V29" s="34"/>
      <c r="W29" s="74" t="s">
        <v>45</v>
      </c>
      <c r="X29" s="74" t="s">
        <v>591</v>
      </c>
      <c r="AA29" s="32"/>
    </row>
    <row r="30" spans="1:24" s="8" customFormat="1" ht="78.75">
      <c r="A30" s="56">
        <f t="shared" si="0"/>
        <v>24</v>
      </c>
      <c r="B30" s="34">
        <v>31.56</v>
      </c>
      <c r="C30" s="34">
        <v>-91.403</v>
      </c>
      <c r="D30" s="34">
        <v>1</v>
      </c>
      <c r="E30" s="34">
        <v>1</v>
      </c>
      <c r="F30" s="61" t="s">
        <v>428</v>
      </c>
      <c r="G30" s="9" t="s">
        <v>96</v>
      </c>
      <c r="H30" s="9" t="s">
        <v>91</v>
      </c>
      <c r="I30" s="9" t="s">
        <v>118</v>
      </c>
      <c r="J30" s="9" t="s">
        <v>8</v>
      </c>
      <c r="K30" s="76" t="s">
        <v>430</v>
      </c>
      <c r="L30" s="9" t="s">
        <v>277</v>
      </c>
      <c r="M30" s="9" t="s">
        <v>277</v>
      </c>
      <c r="N30" s="9">
        <v>2024</v>
      </c>
      <c r="O30" s="9" t="s">
        <v>431</v>
      </c>
      <c r="P30" s="9" t="s">
        <v>185</v>
      </c>
      <c r="Q30" s="9" t="s">
        <v>189</v>
      </c>
      <c r="R30" s="9" t="s">
        <v>196</v>
      </c>
      <c r="S30" s="9" t="s">
        <v>66</v>
      </c>
      <c r="T30" s="34" t="s">
        <v>434</v>
      </c>
      <c r="U30" s="9" t="s">
        <v>276</v>
      </c>
      <c r="V30" s="34" t="s">
        <v>432</v>
      </c>
      <c r="W30" s="74" t="s">
        <v>45</v>
      </c>
      <c r="X30" s="74" t="s">
        <v>433</v>
      </c>
    </row>
    <row r="31" spans="1:24" s="8" customFormat="1" ht="39">
      <c r="A31" s="27"/>
      <c r="B31" s="27" t="s">
        <v>72</v>
      </c>
      <c r="C31" s="27" t="s">
        <v>73</v>
      </c>
      <c r="D31" s="27" t="s">
        <v>105</v>
      </c>
      <c r="E31" s="27" t="s">
        <v>106</v>
      </c>
      <c r="F31" s="11" t="s">
        <v>75</v>
      </c>
      <c r="G31" s="11" t="s">
        <v>94</v>
      </c>
      <c r="H31" s="11" t="s">
        <v>107</v>
      </c>
      <c r="I31" s="11" t="s">
        <v>112</v>
      </c>
      <c r="J31" s="11" t="s">
        <v>132</v>
      </c>
      <c r="K31" s="16" t="s">
        <v>133</v>
      </c>
      <c r="L31" s="16" t="s">
        <v>149</v>
      </c>
      <c r="M31" s="11" t="s">
        <v>280</v>
      </c>
      <c r="N31" s="11" t="s">
        <v>154</v>
      </c>
      <c r="O31" s="11" t="s">
        <v>156</v>
      </c>
      <c r="P31" s="11" t="s">
        <v>177</v>
      </c>
      <c r="Q31" s="11" t="s">
        <v>190</v>
      </c>
      <c r="R31" s="11" t="s">
        <v>191</v>
      </c>
      <c r="S31" s="11" t="s">
        <v>207</v>
      </c>
      <c r="T31" s="27" t="s">
        <v>206</v>
      </c>
      <c r="U31" s="11" t="s">
        <v>205</v>
      </c>
      <c r="V31" s="11" t="s">
        <v>208</v>
      </c>
      <c r="W31" s="27" t="s">
        <v>209</v>
      </c>
      <c r="X31" s="27" t="s">
        <v>210</v>
      </c>
    </row>
    <row r="32" spans="1:24" s="8" customFormat="1" ht="78.75">
      <c r="A32" s="56">
        <f>ROW(A32)-7</f>
        <v>25</v>
      </c>
      <c r="B32" s="34">
        <v>23.83</v>
      </c>
      <c r="C32" s="34">
        <v>53.62</v>
      </c>
      <c r="D32" s="34">
        <v>2</v>
      </c>
      <c r="E32" s="34">
        <v>1</v>
      </c>
      <c r="F32" s="61" t="s">
        <v>435</v>
      </c>
      <c r="G32" s="9" t="s">
        <v>96</v>
      </c>
      <c r="H32" s="9" t="s">
        <v>109</v>
      </c>
      <c r="I32" s="9" t="s">
        <v>121</v>
      </c>
      <c r="J32" s="9" t="s">
        <v>439</v>
      </c>
      <c r="K32" s="76" t="s">
        <v>436</v>
      </c>
      <c r="L32" s="9" t="s">
        <v>277</v>
      </c>
      <c r="M32" s="9" t="s">
        <v>277</v>
      </c>
      <c r="N32" s="9">
        <v>2025</v>
      </c>
      <c r="O32" s="9" t="s">
        <v>164</v>
      </c>
      <c r="P32" s="9" t="s">
        <v>179</v>
      </c>
      <c r="Q32" s="9" t="s">
        <v>438</v>
      </c>
      <c r="R32" s="9" t="s">
        <v>195</v>
      </c>
      <c r="S32" s="9" t="s">
        <v>66</v>
      </c>
      <c r="T32" s="34" t="s">
        <v>727</v>
      </c>
      <c r="U32" s="9" t="s">
        <v>276</v>
      </c>
      <c r="V32" s="34"/>
      <c r="W32" s="74" t="s">
        <v>45</v>
      </c>
      <c r="X32" s="74" t="s">
        <v>437</v>
      </c>
    </row>
    <row r="33" spans="1:24" s="8" customFormat="1" ht="105">
      <c r="A33" s="56">
        <f aca="true" t="shared" si="1" ref="A33:A47">ROW(A33)-7</f>
        <v>26</v>
      </c>
      <c r="B33" s="34">
        <v>35.28</v>
      </c>
      <c r="C33" s="34">
        <v>-119.47</v>
      </c>
      <c r="D33" s="34">
        <v>2</v>
      </c>
      <c r="E33" s="34">
        <v>1</v>
      </c>
      <c r="F33" s="61" t="s">
        <v>426</v>
      </c>
      <c r="G33" s="9" t="s">
        <v>96</v>
      </c>
      <c r="H33" s="9" t="s">
        <v>109</v>
      </c>
      <c r="I33" s="9" t="s">
        <v>118</v>
      </c>
      <c r="J33" s="9" t="s">
        <v>18</v>
      </c>
      <c r="K33" s="76" t="s">
        <v>146</v>
      </c>
      <c r="L33" s="62">
        <v>0.75</v>
      </c>
      <c r="M33" s="9" t="s">
        <v>277</v>
      </c>
      <c r="N33" s="9" t="s">
        <v>420</v>
      </c>
      <c r="O33" s="9" t="s">
        <v>427</v>
      </c>
      <c r="P33" s="9" t="s">
        <v>185</v>
      </c>
      <c r="Q33" s="9" t="s">
        <v>189</v>
      </c>
      <c r="R33" s="9" t="s">
        <v>429</v>
      </c>
      <c r="S33" s="9" t="s">
        <v>66</v>
      </c>
      <c r="T33" s="34" t="s">
        <v>728</v>
      </c>
      <c r="U33" s="9" t="s">
        <v>277</v>
      </c>
      <c r="V33" s="34"/>
      <c r="W33" s="74" t="s">
        <v>753</v>
      </c>
      <c r="X33" s="74" t="s">
        <v>533</v>
      </c>
    </row>
    <row r="34" spans="1:24" s="8" customFormat="1" ht="92.25">
      <c r="A34" s="56">
        <f t="shared" si="1"/>
        <v>27</v>
      </c>
      <c r="B34" s="34">
        <v>-38.32</v>
      </c>
      <c r="C34" s="34">
        <v>146.53</v>
      </c>
      <c r="D34" s="34">
        <v>2</v>
      </c>
      <c r="E34" s="34">
        <v>2</v>
      </c>
      <c r="F34" s="79" t="s">
        <v>93</v>
      </c>
      <c r="G34" s="9" t="s">
        <v>96</v>
      </c>
      <c r="H34" s="9" t="s">
        <v>109</v>
      </c>
      <c r="I34" s="9" t="s">
        <v>4</v>
      </c>
      <c r="J34" s="9" t="s">
        <v>11</v>
      </c>
      <c r="K34" s="76" t="s">
        <v>141</v>
      </c>
      <c r="L34" s="9" t="s">
        <v>277</v>
      </c>
      <c r="M34" s="9" t="s">
        <v>1102</v>
      </c>
      <c r="N34" s="9" t="s">
        <v>1103</v>
      </c>
      <c r="O34" s="9" t="s">
        <v>166</v>
      </c>
      <c r="P34" s="9" t="s">
        <v>187</v>
      </c>
      <c r="Q34" s="9" t="s">
        <v>193</v>
      </c>
      <c r="R34" s="9" t="s">
        <v>40</v>
      </c>
      <c r="S34" s="9" t="s">
        <v>213</v>
      </c>
      <c r="T34" s="34" t="s">
        <v>259</v>
      </c>
      <c r="U34" s="9" t="s">
        <v>276</v>
      </c>
      <c r="V34" s="34"/>
      <c r="W34" s="73" t="s">
        <v>754</v>
      </c>
      <c r="X34" s="74"/>
    </row>
    <row r="35" spans="1:24" s="8" customFormat="1" ht="78.75">
      <c r="A35" s="27">
        <f t="shared" si="1"/>
        <v>28</v>
      </c>
      <c r="B35" s="34">
        <v>39.8</v>
      </c>
      <c r="C35" s="34">
        <v>-89.65</v>
      </c>
      <c r="D35" s="34">
        <v>2</v>
      </c>
      <c r="E35" s="34">
        <v>2</v>
      </c>
      <c r="F35" s="61" t="s">
        <v>440</v>
      </c>
      <c r="G35" s="9" t="s">
        <v>96</v>
      </c>
      <c r="H35" s="9" t="s">
        <v>109</v>
      </c>
      <c r="I35" s="9" t="s">
        <v>118</v>
      </c>
      <c r="J35" s="9" t="s">
        <v>0</v>
      </c>
      <c r="K35" s="76" t="s">
        <v>662</v>
      </c>
      <c r="L35" s="9" t="s">
        <v>277</v>
      </c>
      <c r="M35" s="9" t="s">
        <v>277</v>
      </c>
      <c r="N35" s="9" t="s">
        <v>663</v>
      </c>
      <c r="O35" s="9" t="s">
        <v>441</v>
      </c>
      <c r="P35" s="9" t="s">
        <v>442</v>
      </c>
      <c r="Q35" s="9" t="s">
        <v>189</v>
      </c>
      <c r="R35" s="9" t="s">
        <v>196</v>
      </c>
      <c r="S35" s="9" t="s">
        <v>216</v>
      </c>
      <c r="T35" s="34" t="s">
        <v>729</v>
      </c>
      <c r="U35" s="9" t="s">
        <v>277</v>
      </c>
      <c r="V35" s="34" t="s">
        <v>443</v>
      </c>
      <c r="W35" s="74" t="s">
        <v>755</v>
      </c>
      <c r="X35" s="74" t="s">
        <v>444</v>
      </c>
    </row>
    <row r="36" spans="1:24" s="8" customFormat="1" ht="66">
      <c r="A36" s="27">
        <f t="shared" si="1"/>
        <v>29</v>
      </c>
      <c r="B36" s="34">
        <v>41.08</v>
      </c>
      <c r="C36" s="34">
        <v>-101.14</v>
      </c>
      <c r="D36" s="34">
        <v>2</v>
      </c>
      <c r="E36" s="34">
        <v>0</v>
      </c>
      <c r="F36" s="61" t="s">
        <v>456</v>
      </c>
      <c r="G36" s="9" t="s">
        <v>96</v>
      </c>
      <c r="H36" s="9" t="s">
        <v>109</v>
      </c>
      <c r="I36" s="9" t="s">
        <v>118</v>
      </c>
      <c r="J36" s="9" t="s">
        <v>457</v>
      </c>
      <c r="K36" s="76" t="s">
        <v>504</v>
      </c>
      <c r="L36" s="9" t="s">
        <v>277</v>
      </c>
      <c r="M36" s="62">
        <v>0.98</v>
      </c>
      <c r="N36" s="9" t="s">
        <v>420</v>
      </c>
      <c r="O36" s="9" t="s">
        <v>447</v>
      </c>
      <c r="P36" s="9" t="s">
        <v>458</v>
      </c>
      <c r="Q36" s="9" t="s">
        <v>197</v>
      </c>
      <c r="R36" s="9" t="s">
        <v>196</v>
      </c>
      <c r="S36" s="9" t="s">
        <v>546</v>
      </c>
      <c r="T36" s="34" t="s">
        <v>459</v>
      </c>
      <c r="U36" s="9" t="s">
        <v>277</v>
      </c>
      <c r="V36" s="34"/>
      <c r="W36" s="74" t="s">
        <v>712</v>
      </c>
      <c r="X36" s="74" t="s">
        <v>448</v>
      </c>
    </row>
    <row r="37" spans="1:24" s="8" customFormat="1" ht="132">
      <c r="A37" s="27">
        <f t="shared" si="1"/>
        <v>30</v>
      </c>
      <c r="B37" s="34">
        <v>41.433</v>
      </c>
      <c r="C37" s="34">
        <v>-97.359</v>
      </c>
      <c r="D37" s="34">
        <v>2</v>
      </c>
      <c r="E37" s="34">
        <v>0</v>
      </c>
      <c r="F37" s="61" t="s">
        <v>472</v>
      </c>
      <c r="G37" s="9" t="s">
        <v>96</v>
      </c>
      <c r="H37" s="9" t="s">
        <v>109</v>
      </c>
      <c r="I37" s="9" t="s">
        <v>118</v>
      </c>
      <c r="J37" s="9" t="s">
        <v>493</v>
      </c>
      <c r="K37" s="76" t="s">
        <v>661</v>
      </c>
      <c r="L37" s="9" t="s">
        <v>277</v>
      </c>
      <c r="M37" s="9" t="s">
        <v>277</v>
      </c>
      <c r="N37" s="9" t="s">
        <v>475</v>
      </c>
      <c r="O37" s="9" t="s">
        <v>492</v>
      </c>
      <c r="P37" s="9" t="s">
        <v>496</v>
      </c>
      <c r="Q37" s="9" t="s">
        <v>192</v>
      </c>
      <c r="R37" s="9" t="s">
        <v>196</v>
      </c>
      <c r="S37" s="9" t="s">
        <v>494</v>
      </c>
      <c r="T37" s="34" t="s">
        <v>497</v>
      </c>
      <c r="U37" s="9" t="s">
        <v>277</v>
      </c>
      <c r="V37" s="34" t="s">
        <v>660</v>
      </c>
      <c r="W37" s="74" t="s">
        <v>555</v>
      </c>
      <c r="X37" s="74" t="s">
        <v>495</v>
      </c>
    </row>
    <row r="38" spans="1:24" s="8" customFormat="1" ht="66">
      <c r="A38" s="27">
        <f t="shared" si="1"/>
        <v>31</v>
      </c>
      <c r="B38" s="34">
        <v>30.215</v>
      </c>
      <c r="C38" s="34">
        <v>-93.209</v>
      </c>
      <c r="D38" s="38">
        <v>2</v>
      </c>
      <c r="E38" s="34">
        <v>1</v>
      </c>
      <c r="F38" s="79" t="s">
        <v>69</v>
      </c>
      <c r="G38" s="9" t="s">
        <v>96</v>
      </c>
      <c r="H38" s="9" t="s">
        <v>109</v>
      </c>
      <c r="I38" s="9" t="s">
        <v>118</v>
      </c>
      <c r="J38" s="9" t="s">
        <v>19</v>
      </c>
      <c r="K38" s="76" t="s">
        <v>139</v>
      </c>
      <c r="L38" s="62">
        <v>0.9</v>
      </c>
      <c r="M38" s="9" t="s">
        <v>535</v>
      </c>
      <c r="N38" s="9">
        <v>2025</v>
      </c>
      <c r="O38" s="9" t="s">
        <v>165</v>
      </c>
      <c r="P38" s="9" t="s">
        <v>183</v>
      </c>
      <c r="Q38" s="9" t="s">
        <v>197</v>
      </c>
      <c r="R38" s="9" t="s">
        <v>70</v>
      </c>
      <c r="S38" s="9" t="s">
        <v>66</v>
      </c>
      <c r="T38" s="34" t="s">
        <v>258</v>
      </c>
      <c r="U38" s="34" t="s">
        <v>232</v>
      </c>
      <c r="V38" s="34"/>
      <c r="W38" s="73" t="s">
        <v>756</v>
      </c>
      <c r="X38" s="74" t="s">
        <v>534</v>
      </c>
    </row>
    <row r="39" spans="1:24" s="8" customFormat="1" ht="158.25">
      <c r="A39" s="27">
        <f t="shared" si="1"/>
        <v>32</v>
      </c>
      <c r="B39" s="38">
        <v>59.84</v>
      </c>
      <c r="C39" s="38">
        <v>10.84</v>
      </c>
      <c r="D39" s="38">
        <v>2</v>
      </c>
      <c r="E39" s="34">
        <v>2</v>
      </c>
      <c r="F39" s="79" t="s">
        <v>570</v>
      </c>
      <c r="G39" s="9" t="s">
        <v>96</v>
      </c>
      <c r="H39" s="9" t="s">
        <v>109</v>
      </c>
      <c r="I39" s="9" t="s">
        <v>113</v>
      </c>
      <c r="J39" s="9" t="s">
        <v>578</v>
      </c>
      <c r="K39" s="76" t="s">
        <v>576</v>
      </c>
      <c r="L39" s="9" t="s">
        <v>57</v>
      </c>
      <c r="M39" s="9" t="s">
        <v>277</v>
      </c>
      <c r="N39" s="9">
        <v>2024</v>
      </c>
      <c r="O39" s="9" t="s">
        <v>575</v>
      </c>
      <c r="P39" s="9" t="s">
        <v>182</v>
      </c>
      <c r="Q39" s="9" t="s">
        <v>198</v>
      </c>
      <c r="R39" s="9" t="s">
        <v>196</v>
      </c>
      <c r="S39" s="9" t="s">
        <v>666</v>
      </c>
      <c r="T39" s="66" t="s">
        <v>577</v>
      </c>
      <c r="U39" s="34" t="s">
        <v>235</v>
      </c>
      <c r="V39" s="66" t="s">
        <v>573</v>
      </c>
      <c r="W39" s="73" t="s">
        <v>757</v>
      </c>
      <c r="X39" s="72" t="s">
        <v>667</v>
      </c>
    </row>
    <row r="40" spans="1:24" s="8" customFormat="1" ht="78.75">
      <c r="A40" s="56">
        <f t="shared" si="1"/>
        <v>33</v>
      </c>
      <c r="B40" s="34">
        <v>32.965</v>
      </c>
      <c r="C40" s="34">
        <v>-102.83</v>
      </c>
      <c r="D40" s="34">
        <v>2</v>
      </c>
      <c r="E40" s="34">
        <v>0</v>
      </c>
      <c r="F40" s="61" t="s">
        <v>454</v>
      </c>
      <c r="G40" s="9" t="s">
        <v>96</v>
      </c>
      <c r="H40" s="9" t="s">
        <v>109</v>
      </c>
      <c r="I40" s="9" t="s">
        <v>118</v>
      </c>
      <c r="J40" s="9" t="s">
        <v>10</v>
      </c>
      <c r="K40" s="76" t="s">
        <v>142</v>
      </c>
      <c r="L40" s="9" t="s">
        <v>277</v>
      </c>
      <c r="M40" s="9" t="s">
        <v>277</v>
      </c>
      <c r="N40" s="9" t="s">
        <v>420</v>
      </c>
      <c r="O40" s="9" t="s">
        <v>455</v>
      </c>
      <c r="P40" s="9" t="s">
        <v>182</v>
      </c>
      <c r="Q40" s="9" t="s">
        <v>197</v>
      </c>
      <c r="R40" s="9" t="s">
        <v>461</v>
      </c>
      <c r="S40" s="9" t="s">
        <v>546</v>
      </c>
      <c r="T40" s="34" t="s">
        <v>730</v>
      </c>
      <c r="U40" s="9" t="s">
        <v>276</v>
      </c>
      <c r="V40" s="34"/>
      <c r="W40" s="74" t="s">
        <v>45</v>
      </c>
      <c r="X40" s="74" t="s">
        <v>448</v>
      </c>
    </row>
    <row r="41" spans="1:25" s="8" customFormat="1" ht="66">
      <c r="A41" s="56">
        <f t="shared" si="1"/>
        <v>34</v>
      </c>
      <c r="B41" s="34">
        <v>30.41</v>
      </c>
      <c r="C41" s="34">
        <v>-88.525</v>
      </c>
      <c r="D41" s="34">
        <v>2</v>
      </c>
      <c r="E41" s="34">
        <v>0</v>
      </c>
      <c r="F41" s="61" t="s">
        <v>451</v>
      </c>
      <c r="G41" s="9" t="s">
        <v>96</v>
      </c>
      <c r="H41" s="9" t="s">
        <v>109</v>
      </c>
      <c r="I41" s="9" t="s">
        <v>118</v>
      </c>
      <c r="J41" s="9" t="s">
        <v>8</v>
      </c>
      <c r="K41" s="76" t="s">
        <v>563</v>
      </c>
      <c r="L41" s="9" t="s">
        <v>277</v>
      </c>
      <c r="M41" s="9" t="s">
        <v>277</v>
      </c>
      <c r="N41" s="9" t="s">
        <v>420</v>
      </c>
      <c r="O41" s="9" t="s">
        <v>455</v>
      </c>
      <c r="P41" s="9" t="s">
        <v>452</v>
      </c>
      <c r="Q41" s="9" t="s">
        <v>197</v>
      </c>
      <c r="R41" s="9" t="s">
        <v>196</v>
      </c>
      <c r="S41" s="9" t="s">
        <v>546</v>
      </c>
      <c r="T41" s="34" t="s">
        <v>731</v>
      </c>
      <c r="U41" s="9" t="s">
        <v>277</v>
      </c>
      <c r="V41" s="34" t="s">
        <v>453</v>
      </c>
      <c r="W41" s="74" t="s">
        <v>45</v>
      </c>
      <c r="X41" s="74" t="s">
        <v>448</v>
      </c>
      <c r="Y41" s="101"/>
    </row>
    <row r="42" spans="1:24" s="8" customFormat="1" ht="78.75">
      <c r="A42" s="56">
        <f t="shared" si="1"/>
        <v>35</v>
      </c>
      <c r="B42" s="34">
        <v>51.96</v>
      </c>
      <c r="C42" s="34">
        <v>4.08</v>
      </c>
      <c r="D42" s="34">
        <v>2</v>
      </c>
      <c r="E42" s="34">
        <v>1</v>
      </c>
      <c r="F42" s="61" t="s">
        <v>290</v>
      </c>
      <c r="G42" s="9" t="s">
        <v>96</v>
      </c>
      <c r="H42" s="9" t="s">
        <v>109</v>
      </c>
      <c r="I42" s="9" t="s">
        <v>120</v>
      </c>
      <c r="J42" s="9" t="s">
        <v>9</v>
      </c>
      <c r="K42" s="76" t="s">
        <v>291</v>
      </c>
      <c r="L42" s="9" t="s">
        <v>277</v>
      </c>
      <c r="M42" s="9" t="s">
        <v>277</v>
      </c>
      <c r="N42" s="9">
        <v>2024</v>
      </c>
      <c r="O42" s="9" t="s">
        <v>292</v>
      </c>
      <c r="P42" s="9" t="s">
        <v>183</v>
      </c>
      <c r="Q42" s="9" t="s">
        <v>308</v>
      </c>
      <c r="R42" s="9" t="s">
        <v>293</v>
      </c>
      <c r="S42" s="9" t="s">
        <v>294</v>
      </c>
      <c r="T42" s="34" t="s">
        <v>1104</v>
      </c>
      <c r="U42" s="9" t="s">
        <v>277</v>
      </c>
      <c r="V42" s="34" t="s">
        <v>295</v>
      </c>
      <c r="W42" s="74" t="s">
        <v>758</v>
      </c>
      <c r="X42" s="74" t="s">
        <v>297</v>
      </c>
    </row>
    <row r="43" spans="1:25" s="8" customFormat="1" ht="78.75">
      <c r="A43" s="56">
        <f t="shared" si="1"/>
        <v>36</v>
      </c>
      <c r="B43" s="34">
        <v>38.278</v>
      </c>
      <c r="C43" s="34">
        <v>-89.668</v>
      </c>
      <c r="D43" s="34">
        <v>2</v>
      </c>
      <c r="E43" s="34">
        <v>0</v>
      </c>
      <c r="F43" s="61" t="s">
        <v>445</v>
      </c>
      <c r="G43" s="9" t="s">
        <v>96</v>
      </c>
      <c r="H43" s="9" t="s">
        <v>109</v>
      </c>
      <c r="I43" s="9" t="s">
        <v>118</v>
      </c>
      <c r="J43" s="9" t="s">
        <v>0</v>
      </c>
      <c r="K43" s="76" t="s">
        <v>446</v>
      </c>
      <c r="L43" s="62">
        <v>0.95</v>
      </c>
      <c r="M43" s="9" t="s">
        <v>277</v>
      </c>
      <c r="N43" s="9" t="s">
        <v>420</v>
      </c>
      <c r="O43" s="9" t="s">
        <v>447</v>
      </c>
      <c r="P43" s="9" t="s">
        <v>449</v>
      </c>
      <c r="Q43" s="9" t="s">
        <v>189</v>
      </c>
      <c r="R43" s="9" t="s">
        <v>196</v>
      </c>
      <c r="S43" s="9" t="s">
        <v>546</v>
      </c>
      <c r="T43" s="34" t="s">
        <v>450</v>
      </c>
      <c r="U43" s="9" t="s">
        <v>267</v>
      </c>
      <c r="V43" s="34"/>
      <c r="W43" s="74" t="s">
        <v>759</v>
      </c>
      <c r="X43" s="74" t="s">
        <v>448</v>
      </c>
      <c r="Y43" s="101"/>
    </row>
    <row r="44" spans="1:27" s="8" customFormat="1" ht="92.25">
      <c r="A44" s="56">
        <f t="shared" si="1"/>
        <v>37</v>
      </c>
      <c r="B44" s="34">
        <v>47.066</v>
      </c>
      <c r="C44" s="34">
        <v>-101.214</v>
      </c>
      <c r="D44" s="34">
        <v>2</v>
      </c>
      <c r="E44" s="34">
        <v>0</v>
      </c>
      <c r="F44" s="61" t="s">
        <v>463</v>
      </c>
      <c r="G44" s="9" t="s">
        <v>96</v>
      </c>
      <c r="H44" s="9" t="s">
        <v>109</v>
      </c>
      <c r="I44" s="9" t="s">
        <v>118</v>
      </c>
      <c r="J44" s="9" t="s">
        <v>6</v>
      </c>
      <c r="K44" s="76" t="s">
        <v>659</v>
      </c>
      <c r="L44" s="9" t="s">
        <v>536</v>
      </c>
      <c r="M44" s="9" t="s">
        <v>277</v>
      </c>
      <c r="N44" s="9" t="s">
        <v>464</v>
      </c>
      <c r="O44" s="9" t="s">
        <v>447</v>
      </c>
      <c r="P44" s="9" t="s">
        <v>465</v>
      </c>
      <c r="Q44" s="9" t="s">
        <v>189</v>
      </c>
      <c r="R44" s="9" t="s">
        <v>196</v>
      </c>
      <c r="S44" s="9" t="s">
        <v>416</v>
      </c>
      <c r="T44" s="34" t="s">
        <v>553</v>
      </c>
      <c r="U44" s="9" t="s">
        <v>276</v>
      </c>
      <c r="V44" s="34" t="s">
        <v>466</v>
      </c>
      <c r="W44" s="74" t="s">
        <v>467</v>
      </c>
      <c r="X44" s="74" t="s">
        <v>448</v>
      </c>
      <c r="Y44" s="101"/>
      <c r="Z44" s="101"/>
      <c r="AA44" s="101"/>
    </row>
    <row r="45" spans="1:25" s="101" customFormat="1" ht="105">
      <c r="A45" s="56">
        <f t="shared" si="1"/>
        <v>38</v>
      </c>
      <c r="B45" s="34">
        <v>36.8</v>
      </c>
      <c r="C45" s="34">
        <v>-108.44</v>
      </c>
      <c r="D45" s="34">
        <v>2</v>
      </c>
      <c r="E45" s="34">
        <v>0</v>
      </c>
      <c r="F45" s="61" t="s">
        <v>402</v>
      </c>
      <c r="G45" s="9" t="s">
        <v>96</v>
      </c>
      <c r="H45" s="9" t="s">
        <v>109</v>
      </c>
      <c r="I45" s="9" t="s">
        <v>118</v>
      </c>
      <c r="J45" s="9" t="s">
        <v>410</v>
      </c>
      <c r="K45" s="76" t="s">
        <v>403</v>
      </c>
      <c r="L45" s="9" t="s">
        <v>277</v>
      </c>
      <c r="M45" s="9" t="s">
        <v>277</v>
      </c>
      <c r="N45" s="9">
        <v>2023</v>
      </c>
      <c r="O45" s="9" t="s">
        <v>159</v>
      </c>
      <c r="P45" s="9" t="s">
        <v>413</v>
      </c>
      <c r="Q45" s="9" t="s">
        <v>197</v>
      </c>
      <c r="R45" s="9" t="s">
        <v>418</v>
      </c>
      <c r="S45" s="9" t="s">
        <v>416</v>
      </c>
      <c r="T45" s="34" t="s">
        <v>732</v>
      </c>
      <c r="U45" s="9" t="s">
        <v>276</v>
      </c>
      <c r="V45" s="34" t="s">
        <v>415</v>
      </c>
      <c r="W45" s="74" t="s">
        <v>417</v>
      </c>
      <c r="X45" s="74" t="s">
        <v>414</v>
      </c>
      <c r="Y45" s="8"/>
    </row>
    <row r="46" spans="1:25" s="101" customFormat="1" ht="52.5">
      <c r="A46" s="57">
        <f t="shared" si="1"/>
        <v>39</v>
      </c>
      <c r="B46" s="34">
        <v>-28.11</v>
      </c>
      <c r="C46" s="34">
        <v>140.2</v>
      </c>
      <c r="D46" s="34">
        <v>2</v>
      </c>
      <c r="E46" s="34">
        <v>1</v>
      </c>
      <c r="F46" s="61" t="s">
        <v>564</v>
      </c>
      <c r="G46" s="9" t="s">
        <v>96</v>
      </c>
      <c r="H46" s="9" t="s">
        <v>109</v>
      </c>
      <c r="I46" s="9" t="s">
        <v>581</v>
      </c>
      <c r="J46" s="9" t="s">
        <v>593</v>
      </c>
      <c r="K46" s="76" t="s">
        <v>514</v>
      </c>
      <c r="L46" s="9" t="s">
        <v>277</v>
      </c>
      <c r="M46" s="9" t="s">
        <v>277</v>
      </c>
      <c r="N46" s="9">
        <v>2023</v>
      </c>
      <c r="O46" s="9" t="s">
        <v>164</v>
      </c>
      <c r="P46" s="9" t="s">
        <v>179</v>
      </c>
      <c r="Q46" s="9" t="s">
        <v>189</v>
      </c>
      <c r="R46" s="9" t="s">
        <v>196</v>
      </c>
      <c r="S46" s="9" t="s">
        <v>218</v>
      </c>
      <c r="T46" s="66" t="s">
        <v>596</v>
      </c>
      <c r="U46" s="9" t="s">
        <v>277</v>
      </c>
      <c r="V46" s="34" t="s">
        <v>597</v>
      </c>
      <c r="W46" s="74" t="s">
        <v>595</v>
      </c>
      <c r="X46" s="74" t="s">
        <v>594</v>
      </c>
      <c r="Y46" s="8"/>
    </row>
    <row r="47" spans="1:24" s="8" customFormat="1" ht="92.25">
      <c r="A47" s="56">
        <f t="shared" si="1"/>
        <v>40</v>
      </c>
      <c r="B47" s="34">
        <v>39.53</v>
      </c>
      <c r="C47" s="34">
        <v>-87.42</v>
      </c>
      <c r="D47" s="34">
        <v>2</v>
      </c>
      <c r="E47" s="34">
        <v>2</v>
      </c>
      <c r="F47" s="61" t="s">
        <v>400</v>
      </c>
      <c r="G47" s="9" t="s">
        <v>96</v>
      </c>
      <c r="H47" s="9" t="s">
        <v>109</v>
      </c>
      <c r="I47" s="9" t="s">
        <v>118</v>
      </c>
      <c r="J47" s="9" t="s">
        <v>401</v>
      </c>
      <c r="K47" s="76" t="s">
        <v>515</v>
      </c>
      <c r="L47" s="62">
        <v>0.98</v>
      </c>
      <c r="M47" s="9" t="s">
        <v>532</v>
      </c>
      <c r="N47" s="9">
        <v>2022</v>
      </c>
      <c r="O47" s="9" t="s">
        <v>408</v>
      </c>
      <c r="P47" s="9" t="s">
        <v>183</v>
      </c>
      <c r="Q47" s="9" t="s">
        <v>189</v>
      </c>
      <c r="R47" s="9" t="s">
        <v>412</v>
      </c>
      <c r="S47" s="9" t="s">
        <v>216</v>
      </c>
      <c r="T47" s="34" t="s">
        <v>733</v>
      </c>
      <c r="U47" s="66" t="s">
        <v>554</v>
      </c>
      <c r="V47" s="34" t="s">
        <v>411</v>
      </c>
      <c r="W47" s="74" t="s">
        <v>760</v>
      </c>
      <c r="X47" s="74" t="s">
        <v>409</v>
      </c>
    </row>
    <row r="48" spans="1:25" s="8" customFormat="1" ht="39">
      <c r="A48" s="27"/>
      <c r="B48" s="27" t="s">
        <v>72</v>
      </c>
      <c r="C48" s="27" t="s">
        <v>73</v>
      </c>
      <c r="D48" s="27" t="s">
        <v>105</v>
      </c>
      <c r="E48" s="27" t="s">
        <v>106</v>
      </c>
      <c r="F48" s="11" t="s">
        <v>75</v>
      </c>
      <c r="G48" s="11" t="s">
        <v>94</v>
      </c>
      <c r="H48" s="11" t="s">
        <v>107</v>
      </c>
      <c r="I48" s="11" t="s">
        <v>112</v>
      </c>
      <c r="J48" s="11" t="s">
        <v>132</v>
      </c>
      <c r="K48" s="16" t="s">
        <v>133</v>
      </c>
      <c r="L48" s="16" t="s">
        <v>149</v>
      </c>
      <c r="M48" s="11" t="s">
        <v>280</v>
      </c>
      <c r="N48" s="11" t="s">
        <v>154</v>
      </c>
      <c r="O48" s="11" t="s">
        <v>156</v>
      </c>
      <c r="P48" s="11" t="s">
        <v>177</v>
      </c>
      <c r="Q48" s="11" t="s">
        <v>190</v>
      </c>
      <c r="R48" s="11" t="s">
        <v>191</v>
      </c>
      <c r="S48" s="11" t="s">
        <v>207</v>
      </c>
      <c r="T48" s="27" t="s">
        <v>206</v>
      </c>
      <c r="U48" s="11" t="s">
        <v>205</v>
      </c>
      <c r="V48" s="11" t="s">
        <v>208</v>
      </c>
      <c r="W48" s="27" t="s">
        <v>209</v>
      </c>
      <c r="X48" s="27" t="s">
        <v>210</v>
      </c>
      <c r="Y48" s="10"/>
    </row>
    <row r="49" spans="1:24" s="8" customFormat="1" ht="158.25">
      <c r="A49" s="57">
        <f>ROW(A49)-8</f>
        <v>41</v>
      </c>
      <c r="B49" s="38">
        <v>59.06</v>
      </c>
      <c r="C49" s="38">
        <v>9.69</v>
      </c>
      <c r="D49" s="38">
        <v>3</v>
      </c>
      <c r="E49" s="34">
        <v>2</v>
      </c>
      <c r="F49" s="79" t="s">
        <v>571</v>
      </c>
      <c r="G49" s="9" t="s">
        <v>96</v>
      </c>
      <c r="H49" s="9" t="s">
        <v>111</v>
      </c>
      <c r="I49" s="9" t="s">
        <v>113</v>
      </c>
      <c r="J49" s="9" t="s">
        <v>579</v>
      </c>
      <c r="K49" s="76" t="s">
        <v>511</v>
      </c>
      <c r="L49" s="62">
        <v>0.9</v>
      </c>
      <c r="M49" s="9" t="s">
        <v>277</v>
      </c>
      <c r="N49" s="9">
        <v>2024</v>
      </c>
      <c r="O49" s="9" t="s">
        <v>574</v>
      </c>
      <c r="P49" s="9" t="s">
        <v>182</v>
      </c>
      <c r="Q49" s="9" t="s">
        <v>198</v>
      </c>
      <c r="R49" s="9" t="s">
        <v>196</v>
      </c>
      <c r="S49" s="9" t="s">
        <v>666</v>
      </c>
      <c r="T49" s="66" t="s">
        <v>577</v>
      </c>
      <c r="U49" s="34" t="s">
        <v>235</v>
      </c>
      <c r="V49" s="66" t="s">
        <v>668</v>
      </c>
      <c r="W49" s="73" t="s">
        <v>757</v>
      </c>
      <c r="X49" s="72" t="s">
        <v>572</v>
      </c>
    </row>
    <row r="50" spans="1:25" s="10" customFormat="1" ht="105">
      <c r="A50" s="56">
        <f>ROW(A50)-8</f>
        <v>42</v>
      </c>
      <c r="B50" s="34">
        <v>37.41</v>
      </c>
      <c r="C50" s="34">
        <v>118.6</v>
      </c>
      <c r="D50" s="34">
        <v>3</v>
      </c>
      <c r="E50" s="34">
        <v>1</v>
      </c>
      <c r="F50" s="79" t="s">
        <v>92</v>
      </c>
      <c r="G50" s="9" t="s">
        <v>96</v>
      </c>
      <c r="H50" s="9" t="s">
        <v>111</v>
      </c>
      <c r="I50" s="9" t="s">
        <v>115</v>
      </c>
      <c r="J50" s="9" t="s">
        <v>669</v>
      </c>
      <c r="K50" s="76" t="s">
        <v>1120</v>
      </c>
      <c r="L50" s="9" t="s">
        <v>277</v>
      </c>
      <c r="M50" s="9" t="s">
        <v>283</v>
      </c>
      <c r="N50" s="9">
        <v>2021</v>
      </c>
      <c r="O50" s="9" t="s">
        <v>670</v>
      </c>
      <c r="P50" s="9" t="s">
        <v>671</v>
      </c>
      <c r="Q50" s="9" t="s">
        <v>189</v>
      </c>
      <c r="R50" s="9" t="s">
        <v>50</v>
      </c>
      <c r="S50" s="9" t="s">
        <v>66</v>
      </c>
      <c r="T50" s="34" t="s">
        <v>1121</v>
      </c>
      <c r="U50" s="9" t="s">
        <v>277</v>
      </c>
      <c r="V50" s="34" t="s">
        <v>223</v>
      </c>
      <c r="W50" s="73" t="s">
        <v>761</v>
      </c>
      <c r="X50" s="74"/>
      <c r="Y50" s="8"/>
    </row>
    <row r="51" spans="1:25" s="10" customFormat="1" ht="78.75">
      <c r="A51" s="56">
        <f>ROW(A51)-8</f>
        <v>43</v>
      </c>
      <c r="B51" s="34">
        <v>30.058</v>
      </c>
      <c r="C51" s="34">
        <v>-94.797</v>
      </c>
      <c r="D51" s="34">
        <v>3</v>
      </c>
      <c r="E51" s="34">
        <v>0</v>
      </c>
      <c r="F51" s="61" t="s">
        <v>471</v>
      </c>
      <c r="G51" s="9" t="s">
        <v>96</v>
      </c>
      <c r="H51" s="9" t="s">
        <v>111</v>
      </c>
      <c r="I51" s="9" t="s">
        <v>118</v>
      </c>
      <c r="J51" s="9" t="s">
        <v>10</v>
      </c>
      <c r="K51" s="76" t="s">
        <v>276</v>
      </c>
      <c r="L51" s="9" t="s">
        <v>277</v>
      </c>
      <c r="M51" s="9" t="s">
        <v>277</v>
      </c>
      <c r="N51" s="9" t="s">
        <v>501</v>
      </c>
      <c r="O51" s="9" t="s">
        <v>499</v>
      </c>
      <c r="P51" s="9" t="s">
        <v>500</v>
      </c>
      <c r="Q51" s="9" t="s">
        <v>189</v>
      </c>
      <c r="R51" s="9" t="s">
        <v>277</v>
      </c>
      <c r="S51" s="9" t="s">
        <v>196</v>
      </c>
      <c r="T51" s="34" t="s">
        <v>503</v>
      </c>
      <c r="U51" s="9" t="s">
        <v>277</v>
      </c>
      <c r="V51" s="34" t="s">
        <v>502</v>
      </c>
      <c r="W51" s="74" t="s">
        <v>45</v>
      </c>
      <c r="X51" s="74" t="s">
        <v>498</v>
      </c>
      <c r="Y51" s="8"/>
    </row>
    <row r="52" spans="1:24" s="8" customFormat="1" ht="132">
      <c r="A52" s="56">
        <f>ROW(A52)-8</f>
        <v>44</v>
      </c>
      <c r="B52" s="34">
        <v>37.43</v>
      </c>
      <c r="C52" s="34">
        <v>108.92</v>
      </c>
      <c r="D52" s="34">
        <v>3</v>
      </c>
      <c r="E52" s="34">
        <v>1</v>
      </c>
      <c r="F52" s="79" t="s">
        <v>90</v>
      </c>
      <c r="G52" s="9" t="s">
        <v>96</v>
      </c>
      <c r="H52" s="9" t="s">
        <v>111</v>
      </c>
      <c r="I52" s="9" t="s">
        <v>115</v>
      </c>
      <c r="J52" s="9" t="s">
        <v>672</v>
      </c>
      <c r="K52" s="76" t="s">
        <v>289</v>
      </c>
      <c r="L52" s="62" t="s">
        <v>530</v>
      </c>
      <c r="M52" s="9" t="s">
        <v>531</v>
      </c>
      <c r="N52" s="9" t="s">
        <v>562</v>
      </c>
      <c r="O52" s="9" t="s">
        <v>673</v>
      </c>
      <c r="P52" s="9" t="s">
        <v>179</v>
      </c>
      <c r="Q52" s="9" t="s">
        <v>189</v>
      </c>
      <c r="R52" s="9" t="s">
        <v>342</v>
      </c>
      <c r="S52" s="9" t="s">
        <v>68</v>
      </c>
      <c r="T52" s="34" t="s">
        <v>266</v>
      </c>
      <c r="U52" s="9" t="s">
        <v>277</v>
      </c>
      <c r="V52" s="34"/>
      <c r="W52" s="74" t="s">
        <v>674</v>
      </c>
      <c r="X52" s="74"/>
    </row>
    <row r="53" spans="1:24" s="8" customFormat="1" ht="39">
      <c r="A53" s="27" t="s">
        <v>56</v>
      </c>
      <c r="B53" s="27" t="s">
        <v>72</v>
      </c>
      <c r="C53" s="27" t="s">
        <v>73</v>
      </c>
      <c r="D53" s="27" t="s">
        <v>105</v>
      </c>
      <c r="E53" s="27" t="s">
        <v>106</v>
      </c>
      <c r="F53" s="11" t="s">
        <v>75</v>
      </c>
      <c r="G53" s="11" t="s">
        <v>94</v>
      </c>
      <c r="H53" s="11" t="s">
        <v>107</v>
      </c>
      <c r="I53" s="11" t="s">
        <v>112</v>
      </c>
      <c r="J53" s="11" t="s">
        <v>132</v>
      </c>
      <c r="K53" s="16" t="s">
        <v>133</v>
      </c>
      <c r="L53" s="16" t="s">
        <v>149</v>
      </c>
      <c r="M53" s="11" t="s">
        <v>280</v>
      </c>
      <c r="N53" s="11" t="s">
        <v>154</v>
      </c>
      <c r="O53" s="11" t="s">
        <v>156</v>
      </c>
      <c r="P53" s="11" t="s">
        <v>177</v>
      </c>
      <c r="Q53" s="11" t="s">
        <v>190</v>
      </c>
      <c r="R53" s="11" t="s">
        <v>191</v>
      </c>
      <c r="S53" s="11" t="s">
        <v>207</v>
      </c>
      <c r="T53" s="27" t="s">
        <v>206</v>
      </c>
      <c r="U53" s="11" t="s">
        <v>205</v>
      </c>
      <c r="V53" s="11" t="s">
        <v>208</v>
      </c>
      <c r="W53" s="27" t="s">
        <v>209</v>
      </c>
      <c r="X53" s="27" t="s">
        <v>210</v>
      </c>
    </row>
    <row r="54" spans="1:24" s="8" customFormat="1" ht="105">
      <c r="A54" s="56">
        <f>ROW(A54)-9</f>
        <v>45</v>
      </c>
      <c r="B54" s="34">
        <v>24.32</v>
      </c>
      <c r="C54" s="34">
        <v>54.46</v>
      </c>
      <c r="D54" s="34">
        <v>4</v>
      </c>
      <c r="E54" s="34">
        <v>1</v>
      </c>
      <c r="F54" s="61" t="s">
        <v>85</v>
      </c>
      <c r="G54" s="9" t="s">
        <v>96</v>
      </c>
      <c r="H54" s="9" t="s">
        <v>110</v>
      </c>
      <c r="I54" s="9" t="s">
        <v>121</v>
      </c>
      <c r="J54" s="9" t="s">
        <v>47</v>
      </c>
      <c r="K54" s="76" t="s">
        <v>136</v>
      </c>
      <c r="L54" s="9" t="s">
        <v>151</v>
      </c>
      <c r="M54" s="9" t="s">
        <v>284</v>
      </c>
      <c r="N54" s="9">
        <v>2016</v>
      </c>
      <c r="O54" s="9" t="s">
        <v>173</v>
      </c>
      <c r="P54" s="9" t="s">
        <v>183</v>
      </c>
      <c r="Q54" s="9" t="s">
        <v>189</v>
      </c>
      <c r="R54" s="9" t="s">
        <v>63</v>
      </c>
      <c r="S54" s="9" t="s">
        <v>66</v>
      </c>
      <c r="T54" s="34" t="s">
        <v>257</v>
      </c>
      <c r="U54" s="9" t="s">
        <v>277</v>
      </c>
      <c r="V54" s="34" t="s">
        <v>226</v>
      </c>
      <c r="W54" s="73" t="s">
        <v>762</v>
      </c>
      <c r="X54" s="74"/>
    </row>
    <row r="55" spans="1:24" s="8" customFormat="1" ht="118.5">
      <c r="A55" s="56">
        <f aca="true" t="shared" si="2" ref="A55:A77">ROW(A55)-9</f>
        <v>46</v>
      </c>
      <c r="B55" s="34">
        <v>29.89</v>
      </c>
      <c r="C55" s="34">
        <v>-93.95</v>
      </c>
      <c r="D55" s="34">
        <v>4</v>
      </c>
      <c r="E55" s="34">
        <v>1</v>
      </c>
      <c r="F55" s="79" t="s">
        <v>81</v>
      </c>
      <c r="G55" s="9" t="s">
        <v>96</v>
      </c>
      <c r="H55" s="9" t="s">
        <v>110</v>
      </c>
      <c r="I55" s="9" t="s">
        <v>118</v>
      </c>
      <c r="J55" s="9" t="s">
        <v>10</v>
      </c>
      <c r="K55" s="76" t="s">
        <v>135</v>
      </c>
      <c r="L55" s="9" t="s">
        <v>152</v>
      </c>
      <c r="M55" s="62" t="s">
        <v>675</v>
      </c>
      <c r="N55" s="9">
        <v>2013</v>
      </c>
      <c r="O55" s="9" t="s">
        <v>170</v>
      </c>
      <c r="P55" s="9" t="s">
        <v>181</v>
      </c>
      <c r="Q55" s="9" t="s">
        <v>192</v>
      </c>
      <c r="R55" s="9" t="s">
        <v>65</v>
      </c>
      <c r="S55" s="9" t="s">
        <v>66</v>
      </c>
      <c r="T55" s="34" t="s">
        <v>251</v>
      </c>
      <c r="U55" s="9" t="s">
        <v>277</v>
      </c>
      <c r="V55" s="34" t="s">
        <v>676</v>
      </c>
      <c r="W55" s="73" t="s">
        <v>763</v>
      </c>
      <c r="X55" s="74" t="s">
        <v>552</v>
      </c>
    </row>
    <row r="56" spans="1:24" s="8" customFormat="1" ht="184.5">
      <c r="A56" s="56">
        <f t="shared" si="2"/>
        <v>47</v>
      </c>
      <c r="B56" s="34">
        <v>53.83</v>
      </c>
      <c r="C56" s="34">
        <v>-113.09</v>
      </c>
      <c r="D56" s="34">
        <v>4</v>
      </c>
      <c r="E56" s="34">
        <v>1</v>
      </c>
      <c r="F56" s="79" t="s">
        <v>24</v>
      </c>
      <c r="G56" s="9" t="s">
        <v>96</v>
      </c>
      <c r="H56" s="9" t="s">
        <v>110</v>
      </c>
      <c r="I56" s="9" t="s">
        <v>119</v>
      </c>
      <c r="J56" s="9" t="s">
        <v>3</v>
      </c>
      <c r="K56" s="76" t="s">
        <v>144</v>
      </c>
      <c r="L56" s="62">
        <v>0.98</v>
      </c>
      <c r="M56" s="9" t="s">
        <v>529</v>
      </c>
      <c r="N56" s="9">
        <v>2020</v>
      </c>
      <c r="O56" s="9" t="s">
        <v>169</v>
      </c>
      <c r="P56" s="9" t="s">
        <v>183</v>
      </c>
      <c r="Q56" s="9" t="s">
        <v>189</v>
      </c>
      <c r="R56" s="9" t="s">
        <v>38</v>
      </c>
      <c r="S56" s="9" t="s">
        <v>66</v>
      </c>
      <c r="T56" s="34" t="s">
        <v>550</v>
      </c>
      <c r="U56" s="9" t="s">
        <v>277</v>
      </c>
      <c r="V56" s="34" t="s">
        <v>224</v>
      </c>
      <c r="W56" s="73" t="s">
        <v>776</v>
      </c>
      <c r="X56" s="74"/>
    </row>
    <row r="57" spans="1:24" s="8" customFormat="1" ht="224.25">
      <c r="A57" s="56">
        <f t="shared" si="2"/>
        <v>48</v>
      </c>
      <c r="B57" s="34">
        <v>53.83</v>
      </c>
      <c r="C57" s="34">
        <v>-113.09</v>
      </c>
      <c r="D57" s="34">
        <v>4</v>
      </c>
      <c r="E57" s="34">
        <v>1</v>
      </c>
      <c r="F57" s="79" t="s">
        <v>89</v>
      </c>
      <c r="G57" s="9" t="s">
        <v>96</v>
      </c>
      <c r="H57" s="9" t="s">
        <v>110</v>
      </c>
      <c r="I57" s="9" t="s">
        <v>119</v>
      </c>
      <c r="J57" s="9" t="s">
        <v>3</v>
      </c>
      <c r="K57" s="76" t="s">
        <v>1122</v>
      </c>
      <c r="L57" s="88" t="s">
        <v>527</v>
      </c>
      <c r="M57" s="9" t="s">
        <v>528</v>
      </c>
      <c r="N57" s="9">
        <v>2020</v>
      </c>
      <c r="O57" s="9" t="s">
        <v>175</v>
      </c>
      <c r="P57" s="9" t="s">
        <v>183</v>
      </c>
      <c r="Q57" s="9" t="s">
        <v>189</v>
      </c>
      <c r="R57" s="9" t="s">
        <v>38</v>
      </c>
      <c r="S57" s="9" t="s">
        <v>66</v>
      </c>
      <c r="T57" s="34" t="s">
        <v>551</v>
      </c>
      <c r="U57" s="9" t="s">
        <v>277</v>
      </c>
      <c r="V57" s="34" t="s">
        <v>224</v>
      </c>
      <c r="W57" s="73" t="s">
        <v>777</v>
      </c>
      <c r="X57" s="74"/>
    </row>
    <row r="58" spans="1:24" s="8" customFormat="1" ht="276.75">
      <c r="A58" s="56">
        <f t="shared" si="2"/>
        <v>49</v>
      </c>
      <c r="B58" s="34">
        <v>49.07</v>
      </c>
      <c r="C58" s="34">
        <v>-103.03</v>
      </c>
      <c r="D58" s="34">
        <v>4</v>
      </c>
      <c r="E58" s="34">
        <v>0</v>
      </c>
      <c r="F58" s="79" t="s">
        <v>677</v>
      </c>
      <c r="G58" s="9" t="s">
        <v>96</v>
      </c>
      <c r="H58" s="9" t="s">
        <v>110</v>
      </c>
      <c r="I58" s="9" t="s">
        <v>119</v>
      </c>
      <c r="J58" s="9" t="s">
        <v>23</v>
      </c>
      <c r="K58" s="76" t="s">
        <v>135</v>
      </c>
      <c r="L58" s="9" t="s">
        <v>57</v>
      </c>
      <c r="M58" s="81" t="s">
        <v>678</v>
      </c>
      <c r="N58" s="9">
        <v>2014</v>
      </c>
      <c r="O58" s="9" t="s">
        <v>160</v>
      </c>
      <c r="P58" s="9" t="s">
        <v>182</v>
      </c>
      <c r="Q58" s="9" t="s">
        <v>189</v>
      </c>
      <c r="R58" s="9" t="s">
        <v>37</v>
      </c>
      <c r="S58" s="9" t="s">
        <v>215</v>
      </c>
      <c r="T58" s="34" t="s">
        <v>262</v>
      </c>
      <c r="U58" s="9" t="s">
        <v>277</v>
      </c>
      <c r="V58" s="34" t="s">
        <v>716</v>
      </c>
      <c r="W58" s="74" t="s">
        <v>522</v>
      </c>
      <c r="X58" s="74"/>
    </row>
    <row r="59" spans="1:24" s="8" customFormat="1" ht="66">
      <c r="A59" s="56">
        <f t="shared" si="2"/>
        <v>50</v>
      </c>
      <c r="B59" s="34">
        <v>31.39</v>
      </c>
      <c r="C59" s="34">
        <v>-103.39</v>
      </c>
      <c r="D59" s="34">
        <v>4</v>
      </c>
      <c r="E59" s="34">
        <v>1</v>
      </c>
      <c r="F59" s="79" t="s">
        <v>25</v>
      </c>
      <c r="G59" s="9" t="s">
        <v>96</v>
      </c>
      <c r="H59" s="9" t="s">
        <v>110</v>
      </c>
      <c r="I59" s="9" t="s">
        <v>118</v>
      </c>
      <c r="J59" s="9" t="s">
        <v>10</v>
      </c>
      <c r="K59" s="76" t="s">
        <v>513</v>
      </c>
      <c r="L59" s="9" t="s">
        <v>277</v>
      </c>
      <c r="M59" s="9" t="s">
        <v>277</v>
      </c>
      <c r="N59" s="9" t="s">
        <v>26</v>
      </c>
      <c r="O59" s="9" t="s">
        <v>164</v>
      </c>
      <c r="P59" s="9" t="s">
        <v>179</v>
      </c>
      <c r="Q59" s="9" t="s">
        <v>189</v>
      </c>
      <c r="R59" s="9" t="s">
        <v>679</v>
      </c>
      <c r="S59" s="9" t="s">
        <v>66</v>
      </c>
      <c r="T59" s="34" t="s">
        <v>734</v>
      </c>
      <c r="U59" s="9" t="s">
        <v>277</v>
      </c>
      <c r="V59" s="34" t="s">
        <v>240</v>
      </c>
      <c r="W59" s="73" t="s">
        <v>764</v>
      </c>
      <c r="X59" s="74"/>
    </row>
    <row r="60" spans="1:24" s="8" customFormat="1" ht="132">
      <c r="A60" s="56">
        <f t="shared" si="2"/>
        <v>51</v>
      </c>
      <c r="B60" s="34">
        <v>45.11</v>
      </c>
      <c r="C60" s="34">
        <v>124.49</v>
      </c>
      <c r="D60" s="34">
        <v>4</v>
      </c>
      <c r="E60" s="34">
        <v>1</v>
      </c>
      <c r="F60" s="79" t="s">
        <v>372</v>
      </c>
      <c r="G60" s="9" t="s">
        <v>96</v>
      </c>
      <c r="H60" s="9" t="s">
        <v>110</v>
      </c>
      <c r="I60" s="9" t="s">
        <v>115</v>
      </c>
      <c r="J60" s="9" t="s">
        <v>129</v>
      </c>
      <c r="K60" s="76" t="s">
        <v>373</v>
      </c>
      <c r="L60" s="9" t="s">
        <v>277</v>
      </c>
      <c r="M60" s="9" t="s">
        <v>277</v>
      </c>
      <c r="N60" s="9">
        <v>2018</v>
      </c>
      <c r="O60" s="9" t="s">
        <v>164</v>
      </c>
      <c r="P60" s="9" t="s">
        <v>179</v>
      </c>
      <c r="Q60" s="9" t="s">
        <v>189</v>
      </c>
      <c r="R60" s="9" t="s">
        <v>53</v>
      </c>
      <c r="S60" s="9" t="s">
        <v>66</v>
      </c>
      <c r="T60" s="34" t="s">
        <v>735</v>
      </c>
      <c r="U60" s="9" t="s">
        <v>277</v>
      </c>
      <c r="V60" s="34" t="s">
        <v>374</v>
      </c>
      <c r="W60" s="73" t="s">
        <v>765</v>
      </c>
      <c r="X60" s="74"/>
    </row>
    <row r="61" spans="1:24" s="8" customFormat="1" ht="144.75">
      <c r="A61" s="56">
        <f t="shared" si="2"/>
        <v>52</v>
      </c>
      <c r="B61" s="34">
        <v>37.04</v>
      </c>
      <c r="C61" s="34">
        <v>-95.6</v>
      </c>
      <c r="D61" s="34">
        <v>4</v>
      </c>
      <c r="E61" s="34">
        <v>1</v>
      </c>
      <c r="F61" s="79" t="s">
        <v>14</v>
      </c>
      <c r="G61" s="9" t="s">
        <v>96</v>
      </c>
      <c r="H61" s="9" t="s">
        <v>110</v>
      </c>
      <c r="I61" s="9" t="s">
        <v>118</v>
      </c>
      <c r="J61" s="9" t="s">
        <v>15</v>
      </c>
      <c r="K61" s="76" t="s">
        <v>135</v>
      </c>
      <c r="L61" s="9" t="s">
        <v>277</v>
      </c>
      <c r="M61" s="62" t="s">
        <v>285</v>
      </c>
      <c r="N61" s="9" t="s">
        <v>16</v>
      </c>
      <c r="O61" s="9" t="s">
        <v>171</v>
      </c>
      <c r="P61" s="9" t="s">
        <v>180</v>
      </c>
      <c r="Q61" s="9" t="s">
        <v>189</v>
      </c>
      <c r="R61" s="9" t="s">
        <v>17</v>
      </c>
      <c r="S61" s="9" t="s">
        <v>66</v>
      </c>
      <c r="T61" s="34" t="s">
        <v>253</v>
      </c>
      <c r="U61" s="9" t="s">
        <v>277</v>
      </c>
      <c r="V61" s="34" t="s">
        <v>680</v>
      </c>
      <c r="W61" s="73" t="s">
        <v>778</v>
      </c>
      <c r="X61" s="74"/>
    </row>
    <row r="62" spans="1:24" s="8" customFormat="1" ht="184.5">
      <c r="A62" s="56">
        <f t="shared" si="2"/>
        <v>53</v>
      </c>
      <c r="B62" s="34">
        <v>31.544</v>
      </c>
      <c r="C62" s="34">
        <v>-91.2</v>
      </c>
      <c r="D62" s="34">
        <v>5</v>
      </c>
      <c r="E62" s="34">
        <v>0</v>
      </c>
      <c r="F62" s="61" t="s">
        <v>1105</v>
      </c>
      <c r="G62" s="9" t="s">
        <v>96</v>
      </c>
      <c r="H62" s="9" t="s">
        <v>1106</v>
      </c>
      <c r="I62" s="9" t="s">
        <v>118</v>
      </c>
      <c r="J62" s="9" t="s">
        <v>8</v>
      </c>
      <c r="K62" s="76" t="s">
        <v>142</v>
      </c>
      <c r="L62" s="9" t="s">
        <v>267</v>
      </c>
      <c r="M62" s="62" t="s">
        <v>1115</v>
      </c>
      <c r="N62" s="9">
        <v>2009</v>
      </c>
      <c r="O62" s="9" t="s">
        <v>1107</v>
      </c>
      <c r="P62" s="9" t="s">
        <v>267</v>
      </c>
      <c r="Q62" s="9" t="s">
        <v>189</v>
      </c>
      <c r="R62" s="9" t="s">
        <v>1114</v>
      </c>
      <c r="S62" s="9" t="s">
        <v>1118</v>
      </c>
      <c r="T62" s="34" t="s">
        <v>1108</v>
      </c>
      <c r="U62" s="9" t="s">
        <v>277</v>
      </c>
      <c r="V62" s="34" t="s">
        <v>1109</v>
      </c>
      <c r="W62" s="73" t="s">
        <v>1116</v>
      </c>
      <c r="X62" s="74" t="s">
        <v>1110</v>
      </c>
    </row>
    <row r="63" spans="1:24" s="8" customFormat="1" ht="92.25">
      <c r="A63" s="56">
        <f t="shared" si="2"/>
        <v>54</v>
      </c>
      <c r="B63" s="34">
        <v>36.37</v>
      </c>
      <c r="C63" s="34">
        <v>-97.76</v>
      </c>
      <c r="D63" s="34">
        <v>4</v>
      </c>
      <c r="E63" s="34">
        <v>1</v>
      </c>
      <c r="F63" s="79" t="s">
        <v>80</v>
      </c>
      <c r="G63" s="9" t="s">
        <v>96</v>
      </c>
      <c r="H63" s="9" t="s">
        <v>110</v>
      </c>
      <c r="I63" s="9" t="s">
        <v>118</v>
      </c>
      <c r="J63" s="9" t="s">
        <v>27</v>
      </c>
      <c r="K63" s="76" t="s">
        <v>681</v>
      </c>
      <c r="L63" s="9" t="s">
        <v>277</v>
      </c>
      <c r="M63" s="9" t="s">
        <v>277</v>
      </c>
      <c r="N63" s="9">
        <v>1982</v>
      </c>
      <c r="O63" s="9" t="s">
        <v>169</v>
      </c>
      <c r="P63" s="9" t="s">
        <v>180</v>
      </c>
      <c r="Q63" s="9" t="s">
        <v>189</v>
      </c>
      <c r="R63" s="9" t="s">
        <v>20</v>
      </c>
      <c r="S63" s="9" t="s">
        <v>66</v>
      </c>
      <c r="T63" s="34" t="s">
        <v>250</v>
      </c>
      <c r="U63" s="9" t="s">
        <v>277</v>
      </c>
      <c r="V63" s="34" t="s">
        <v>230</v>
      </c>
      <c r="W63" s="74" t="s">
        <v>45</v>
      </c>
      <c r="X63" s="74"/>
    </row>
    <row r="64" spans="1:24" s="8" customFormat="1" ht="132">
      <c r="A64" s="56">
        <f t="shared" si="2"/>
        <v>55</v>
      </c>
      <c r="B64" s="34">
        <v>-20.77</v>
      </c>
      <c r="C64" s="34">
        <v>115.46</v>
      </c>
      <c r="D64" s="34">
        <v>4</v>
      </c>
      <c r="E64" s="34">
        <v>2</v>
      </c>
      <c r="F64" s="79" t="s">
        <v>88</v>
      </c>
      <c r="G64" s="9" t="s">
        <v>96</v>
      </c>
      <c r="H64" s="9" t="s">
        <v>110</v>
      </c>
      <c r="I64" s="9" t="s">
        <v>4</v>
      </c>
      <c r="J64" s="9" t="s">
        <v>5</v>
      </c>
      <c r="K64" s="76" t="s">
        <v>145</v>
      </c>
      <c r="L64" s="9" t="s">
        <v>269</v>
      </c>
      <c r="M64" s="9" t="s">
        <v>277</v>
      </c>
      <c r="N64" s="9">
        <v>2019</v>
      </c>
      <c r="O64" s="9" t="s">
        <v>556</v>
      </c>
      <c r="P64" s="9" t="s">
        <v>682</v>
      </c>
      <c r="Q64" s="9" t="s">
        <v>189</v>
      </c>
      <c r="R64" s="9" t="s">
        <v>42</v>
      </c>
      <c r="S64" s="9" t="s">
        <v>216</v>
      </c>
      <c r="T64" s="34" t="s">
        <v>780</v>
      </c>
      <c r="U64" s="34" t="s">
        <v>234</v>
      </c>
      <c r="V64" s="34"/>
      <c r="W64" s="73" t="s">
        <v>336</v>
      </c>
      <c r="X64" s="74"/>
    </row>
    <row r="65" spans="1:24" s="8" customFormat="1" ht="105">
      <c r="A65" s="56">
        <f t="shared" si="2"/>
        <v>56</v>
      </c>
      <c r="B65" s="34">
        <v>49.53</v>
      </c>
      <c r="C65" s="34">
        <v>-103.75</v>
      </c>
      <c r="D65" s="34">
        <v>4</v>
      </c>
      <c r="E65" s="34">
        <v>1</v>
      </c>
      <c r="F65" s="61" t="s">
        <v>772</v>
      </c>
      <c r="G65" s="9" t="s">
        <v>96</v>
      </c>
      <c r="H65" s="9" t="s">
        <v>110</v>
      </c>
      <c r="I65" s="9" t="s">
        <v>334</v>
      </c>
      <c r="J65" s="9" t="s">
        <v>335</v>
      </c>
      <c r="K65" s="76" t="s">
        <v>137</v>
      </c>
      <c r="L65" s="9" t="s">
        <v>153</v>
      </c>
      <c r="M65" s="62" t="s">
        <v>521</v>
      </c>
      <c r="N65" s="9" t="s">
        <v>34</v>
      </c>
      <c r="O65" s="9" t="s">
        <v>167</v>
      </c>
      <c r="P65" s="9" t="s">
        <v>178</v>
      </c>
      <c r="Q65" s="9" t="s">
        <v>189</v>
      </c>
      <c r="R65" s="9" t="s">
        <v>39</v>
      </c>
      <c r="S65" s="9" t="s">
        <v>66</v>
      </c>
      <c r="T65" s="34" t="s">
        <v>1111</v>
      </c>
      <c r="U65" s="9" t="s">
        <v>277</v>
      </c>
      <c r="V65" s="34" t="s">
        <v>683</v>
      </c>
      <c r="W65" s="96" t="s">
        <v>684</v>
      </c>
      <c r="X65" s="74"/>
    </row>
    <row r="66" spans="1:24" s="8" customFormat="1" ht="210.75">
      <c r="A66" s="56">
        <f t="shared" si="2"/>
        <v>57</v>
      </c>
      <c r="B66" s="34">
        <v>39.86</v>
      </c>
      <c r="C66" s="34">
        <v>-88.88</v>
      </c>
      <c r="D66" s="34">
        <v>4</v>
      </c>
      <c r="E66" s="34">
        <v>2</v>
      </c>
      <c r="F66" s="61" t="s">
        <v>87</v>
      </c>
      <c r="G66" s="9" t="s">
        <v>96</v>
      </c>
      <c r="H66" s="9" t="s">
        <v>110</v>
      </c>
      <c r="I66" s="9" t="s">
        <v>118</v>
      </c>
      <c r="J66" s="9" t="s">
        <v>0</v>
      </c>
      <c r="K66" s="76" t="s">
        <v>135</v>
      </c>
      <c r="L66" s="62" t="s">
        <v>270</v>
      </c>
      <c r="M66" s="62" t="s">
        <v>281</v>
      </c>
      <c r="N66" s="9">
        <v>2017</v>
      </c>
      <c r="O66" s="9" t="s">
        <v>174</v>
      </c>
      <c r="P66" s="9" t="s">
        <v>183</v>
      </c>
      <c r="Q66" s="9" t="s">
        <v>189</v>
      </c>
      <c r="R66" s="9" t="s">
        <v>22</v>
      </c>
      <c r="S66" s="9" t="s">
        <v>216</v>
      </c>
      <c r="T66" s="34" t="s">
        <v>265</v>
      </c>
      <c r="U66" s="34" t="s">
        <v>236</v>
      </c>
      <c r="V66" s="34" t="s">
        <v>225</v>
      </c>
      <c r="W66" s="73" t="s">
        <v>766</v>
      </c>
      <c r="X66" s="74"/>
    </row>
    <row r="67" spans="1:24" s="8" customFormat="1" ht="158.25">
      <c r="A67" s="27">
        <f t="shared" si="2"/>
        <v>58</v>
      </c>
      <c r="B67" s="34">
        <v>29.09</v>
      </c>
      <c r="C67" s="34">
        <v>2.21</v>
      </c>
      <c r="D67" s="34">
        <v>4</v>
      </c>
      <c r="E67" s="34">
        <v>2</v>
      </c>
      <c r="F67" s="79" t="s">
        <v>685</v>
      </c>
      <c r="G67" s="9" t="s">
        <v>97</v>
      </c>
      <c r="H67" s="9" t="s">
        <v>519</v>
      </c>
      <c r="I67" s="9" t="s">
        <v>124</v>
      </c>
      <c r="J67" s="9" t="s">
        <v>61</v>
      </c>
      <c r="K67" s="76" t="s">
        <v>135</v>
      </c>
      <c r="L67" s="9" t="s">
        <v>277</v>
      </c>
      <c r="M67" s="62" t="s">
        <v>284</v>
      </c>
      <c r="N67" s="9" t="s">
        <v>28</v>
      </c>
      <c r="O67" s="9" t="s">
        <v>164</v>
      </c>
      <c r="P67" s="9" t="s">
        <v>179</v>
      </c>
      <c r="Q67" s="9" t="s">
        <v>189</v>
      </c>
      <c r="R67" s="9" t="s">
        <v>29</v>
      </c>
      <c r="S67" s="9" t="s">
        <v>214</v>
      </c>
      <c r="T67" s="34" t="s">
        <v>736</v>
      </c>
      <c r="U67" s="34" t="s">
        <v>233</v>
      </c>
      <c r="V67" s="34" t="s">
        <v>686</v>
      </c>
      <c r="W67" s="73" t="s">
        <v>767</v>
      </c>
      <c r="X67" s="74"/>
    </row>
    <row r="68" spans="1:24" s="8" customFormat="1" ht="330">
      <c r="A68" s="53">
        <f t="shared" si="2"/>
        <v>59</v>
      </c>
      <c r="B68" s="34">
        <v>43.27</v>
      </c>
      <c r="C68" s="34">
        <v>-107.6</v>
      </c>
      <c r="D68" s="34">
        <v>4</v>
      </c>
      <c r="E68" s="34">
        <v>1</v>
      </c>
      <c r="F68" s="79" t="s">
        <v>82</v>
      </c>
      <c r="G68" s="9" t="s">
        <v>96</v>
      </c>
      <c r="H68" s="9" t="s">
        <v>664</v>
      </c>
      <c r="I68" s="9" t="s">
        <v>118</v>
      </c>
      <c r="J68" s="9" t="s">
        <v>12</v>
      </c>
      <c r="K68" s="76" t="s">
        <v>147</v>
      </c>
      <c r="L68" s="9" t="s">
        <v>277</v>
      </c>
      <c r="M68" s="9" t="s">
        <v>520</v>
      </c>
      <c r="N68" s="9">
        <v>2013</v>
      </c>
      <c r="O68" s="9" t="s">
        <v>164</v>
      </c>
      <c r="P68" s="9" t="s">
        <v>179</v>
      </c>
      <c r="Q68" s="9" t="s">
        <v>189</v>
      </c>
      <c r="R68" s="9" t="s">
        <v>41</v>
      </c>
      <c r="S68" s="9" t="s">
        <v>66</v>
      </c>
      <c r="T68" s="34" t="s">
        <v>252</v>
      </c>
      <c r="U68" s="9" t="s">
        <v>277</v>
      </c>
      <c r="V68" s="34" t="s">
        <v>1123</v>
      </c>
      <c r="W68" s="74" t="s">
        <v>45</v>
      </c>
      <c r="X68" s="74" t="s">
        <v>1113</v>
      </c>
    </row>
    <row r="69" spans="1:24" s="8" customFormat="1" ht="92.25">
      <c r="A69" s="53">
        <f t="shared" si="2"/>
        <v>60</v>
      </c>
      <c r="B69" s="34">
        <v>29.47</v>
      </c>
      <c r="C69" s="34">
        <v>-95.63</v>
      </c>
      <c r="D69" s="34">
        <v>4</v>
      </c>
      <c r="E69" s="34">
        <v>1</v>
      </c>
      <c r="F69" s="61" t="s">
        <v>86</v>
      </c>
      <c r="G69" s="9" t="s">
        <v>96</v>
      </c>
      <c r="H69" s="9" t="s">
        <v>664</v>
      </c>
      <c r="I69" s="9" t="s">
        <v>118</v>
      </c>
      <c r="J69" s="9" t="s">
        <v>10</v>
      </c>
      <c r="K69" s="76" t="s">
        <v>146</v>
      </c>
      <c r="L69" s="9" t="s">
        <v>687</v>
      </c>
      <c r="M69" s="9" t="s">
        <v>526</v>
      </c>
      <c r="N69" s="9">
        <v>2017</v>
      </c>
      <c r="O69" s="9" t="s">
        <v>688</v>
      </c>
      <c r="P69" s="9" t="s">
        <v>182</v>
      </c>
      <c r="Q69" s="9" t="s">
        <v>189</v>
      </c>
      <c r="R69" s="9" t="s">
        <v>32</v>
      </c>
      <c r="S69" s="9" t="s">
        <v>66</v>
      </c>
      <c r="T69" s="34" t="s">
        <v>737</v>
      </c>
      <c r="U69" s="9" t="s">
        <v>277</v>
      </c>
      <c r="V69" s="34" t="s">
        <v>225</v>
      </c>
      <c r="W69" s="73" t="s">
        <v>768</v>
      </c>
      <c r="X69" s="74" t="s">
        <v>549</v>
      </c>
    </row>
    <row r="70" spans="1:24" s="8" customFormat="1" ht="105">
      <c r="A70" s="56">
        <f t="shared" si="2"/>
        <v>61</v>
      </c>
      <c r="B70" s="34">
        <v>-25.5</v>
      </c>
      <c r="C70" s="34">
        <v>-43.5</v>
      </c>
      <c r="D70" s="34">
        <v>4</v>
      </c>
      <c r="E70" s="34">
        <v>1</v>
      </c>
      <c r="F70" s="79" t="s">
        <v>83</v>
      </c>
      <c r="G70" s="9" t="s">
        <v>96</v>
      </c>
      <c r="H70" s="9" t="s">
        <v>110</v>
      </c>
      <c r="I70" s="9" t="s">
        <v>123</v>
      </c>
      <c r="J70" s="9" t="s">
        <v>49</v>
      </c>
      <c r="K70" s="76" t="s">
        <v>689</v>
      </c>
      <c r="L70" s="9" t="s">
        <v>277</v>
      </c>
      <c r="M70" s="9" t="s">
        <v>277</v>
      </c>
      <c r="N70" s="9">
        <v>2013</v>
      </c>
      <c r="O70" s="9" t="s">
        <v>168</v>
      </c>
      <c r="P70" s="9" t="s">
        <v>179</v>
      </c>
      <c r="Q70" s="9" t="s">
        <v>194</v>
      </c>
      <c r="R70" s="9" t="s">
        <v>195</v>
      </c>
      <c r="S70" s="9" t="s">
        <v>66</v>
      </c>
      <c r="T70" s="34" t="s">
        <v>261</v>
      </c>
      <c r="U70" s="9" t="s">
        <v>277</v>
      </c>
      <c r="V70" s="34" t="s">
        <v>1124</v>
      </c>
      <c r="W70" s="74" t="s">
        <v>45</v>
      </c>
      <c r="X70" s="74" t="s">
        <v>548</v>
      </c>
    </row>
    <row r="71" spans="1:24" s="8" customFormat="1" ht="118.5">
      <c r="A71" s="57">
        <f t="shared" si="2"/>
        <v>62</v>
      </c>
      <c r="B71" s="34">
        <v>25.86</v>
      </c>
      <c r="C71" s="34">
        <v>51.54</v>
      </c>
      <c r="D71" s="34">
        <v>4</v>
      </c>
      <c r="E71" s="34">
        <v>1</v>
      </c>
      <c r="F71" s="79" t="s">
        <v>561</v>
      </c>
      <c r="G71" s="9" t="s">
        <v>96</v>
      </c>
      <c r="H71" s="9" t="s">
        <v>110</v>
      </c>
      <c r="I71" s="9" t="s">
        <v>582</v>
      </c>
      <c r="J71" s="9" t="s">
        <v>598</v>
      </c>
      <c r="K71" s="76" t="s">
        <v>140</v>
      </c>
      <c r="L71" s="9" t="s">
        <v>277</v>
      </c>
      <c r="M71" s="9" t="s">
        <v>277</v>
      </c>
      <c r="N71" s="9" t="s">
        <v>599</v>
      </c>
      <c r="O71" s="9" t="s">
        <v>164</v>
      </c>
      <c r="P71" s="9" t="s">
        <v>179</v>
      </c>
      <c r="Q71" s="9" t="s">
        <v>713</v>
      </c>
      <c r="R71" s="9" t="s">
        <v>196</v>
      </c>
      <c r="S71" s="9" t="s">
        <v>217</v>
      </c>
      <c r="T71" s="34" t="s">
        <v>602</v>
      </c>
      <c r="U71" s="9" t="s">
        <v>276</v>
      </c>
      <c r="V71" s="34"/>
      <c r="W71" s="73" t="s">
        <v>601</v>
      </c>
      <c r="X71" s="74" t="s">
        <v>600</v>
      </c>
    </row>
    <row r="72" spans="1:24" s="8" customFormat="1" ht="118.5">
      <c r="A72" s="56">
        <f t="shared" si="2"/>
        <v>63</v>
      </c>
      <c r="B72" s="34">
        <v>53.79</v>
      </c>
      <c r="C72" s="34">
        <v>-113.09</v>
      </c>
      <c r="D72" s="34">
        <v>4</v>
      </c>
      <c r="E72" s="34">
        <v>2</v>
      </c>
      <c r="F72" s="79" t="s">
        <v>21</v>
      </c>
      <c r="G72" s="9" t="s">
        <v>96</v>
      </c>
      <c r="H72" s="9" t="s">
        <v>110</v>
      </c>
      <c r="I72" s="9" t="s">
        <v>119</v>
      </c>
      <c r="J72" s="9" t="s">
        <v>3</v>
      </c>
      <c r="K72" s="76" t="s">
        <v>516</v>
      </c>
      <c r="L72" s="102" t="s">
        <v>524</v>
      </c>
      <c r="M72" s="81" t="s">
        <v>525</v>
      </c>
      <c r="N72" s="9" t="s">
        <v>1</v>
      </c>
      <c r="O72" s="9" t="s">
        <v>172</v>
      </c>
      <c r="P72" s="9" t="s">
        <v>181</v>
      </c>
      <c r="Q72" s="9" t="s">
        <v>189</v>
      </c>
      <c r="R72" s="9" t="s">
        <v>690</v>
      </c>
      <c r="S72" s="9" t="s">
        <v>216</v>
      </c>
      <c r="T72" s="34" t="s">
        <v>264</v>
      </c>
      <c r="U72" s="34" t="s">
        <v>232</v>
      </c>
      <c r="V72" s="34" t="s">
        <v>227</v>
      </c>
      <c r="W72" s="73" t="s">
        <v>769</v>
      </c>
      <c r="X72" s="74"/>
    </row>
    <row r="73" spans="1:24" s="8" customFormat="1" ht="184.5">
      <c r="A73" s="56">
        <f t="shared" si="2"/>
        <v>64</v>
      </c>
      <c r="B73" s="34">
        <v>42.26</v>
      </c>
      <c r="C73" s="34">
        <v>-110.19</v>
      </c>
      <c r="D73" s="34">
        <v>4</v>
      </c>
      <c r="E73" s="34">
        <v>1</v>
      </c>
      <c r="F73" s="79" t="s">
        <v>78</v>
      </c>
      <c r="G73" s="9" t="s">
        <v>96</v>
      </c>
      <c r="H73" s="9" t="s">
        <v>110</v>
      </c>
      <c r="I73" s="9" t="s">
        <v>118</v>
      </c>
      <c r="J73" s="9" t="s">
        <v>12</v>
      </c>
      <c r="K73" s="76" t="s">
        <v>691</v>
      </c>
      <c r="L73" s="62">
        <v>0.75</v>
      </c>
      <c r="M73" s="62" t="s">
        <v>518</v>
      </c>
      <c r="N73" s="9" t="s">
        <v>30</v>
      </c>
      <c r="O73" s="9" t="s">
        <v>164</v>
      </c>
      <c r="P73" s="9" t="s">
        <v>179</v>
      </c>
      <c r="Q73" s="9" t="s">
        <v>189</v>
      </c>
      <c r="R73" s="9" t="s">
        <v>43</v>
      </c>
      <c r="S73" s="9" t="s">
        <v>66</v>
      </c>
      <c r="T73" s="34" t="s">
        <v>738</v>
      </c>
      <c r="U73" s="9" t="s">
        <v>277</v>
      </c>
      <c r="V73" s="34" t="s">
        <v>517</v>
      </c>
      <c r="W73" s="73" t="s">
        <v>770</v>
      </c>
      <c r="X73" s="74"/>
    </row>
    <row r="74" spans="1:24" s="8" customFormat="1" ht="132">
      <c r="A74" s="56">
        <f t="shared" si="2"/>
        <v>65</v>
      </c>
      <c r="B74" s="34">
        <v>57.71</v>
      </c>
      <c r="C74" s="34">
        <v>1.87</v>
      </c>
      <c r="D74" s="34">
        <v>4</v>
      </c>
      <c r="E74" s="34">
        <v>2</v>
      </c>
      <c r="F74" s="79" t="s">
        <v>77</v>
      </c>
      <c r="G74" s="9" t="s">
        <v>96</v>
      </c>
      <c r="H74" s="9" t="s">
        <v>110</v>
      </c>
      <c r="I74" s="9" t="s">
        <v>113</v>
      </c>
      <c r="J74" s="9" t="s">
        <v>130</v>
      </c>
      <c r="K74" s="76" t="s">
        <v>657</v>
      </c>
      <c r="L74" s="9" t="s">
        <v>277</v>
      </c>
      <c r="M74" s="62" t="s">
        <v>287</v>
      </c>
      <c r="N74" s="9" t="s">
        <v>33</v>
      </c>
      <c r="O74" s="9" t="s">
        <v>168</v>
      </c>
      <c r="P74" s="9" t="s">
        <v>179</v>
      </c>
      <c r="Q74" s="9" t="s">
        <v>194</v>
      </c>
      <c r="R74" s="9" t="s">
        <v>195</v>
      </c>
      <c r="S74" s="9" t="s">
        <v>213</v>
      </c>
      <c r="T74" s="34" t="s">
        <v>248</v>
      </c>
      <c r="U74" s="9" t="s">
        <v>277</v>
      </c>
      <c r="V74" s="34" t="s">
        <v>692</v>
      </c>
      <c r="W74" s="73" t="s">
        <v>779</v>
      </c>
      <c r="X74" s="74"/>
    </row>
    <row r="75" spans="1:24" s="8" customFormat="1" ht="78.75">
      <c r="A75" s="56">
        <f t="shared" si="2"/>
        <v>66</v>
      </c>
      <c r="B75" s="34">
        <v>70.84</v>
      </c>
      <c r="C75" s="34">
        <v>19.68</v>
      </c>
      <c r="D75" s="34">
        <v>4</v>
      </c>
      <c r="E75" s="34">
        <v>2</v>
      </c>
      <c r="F75" s="79" t="s">
        <v>76</v>
      </c>
      <c r="G75" s="9" t="s">
        <v>96</v>
      </c>
      <c r="H75" s="9" t="s">
        <v>110</v>
      </c>
      <c r="I75" s="9" t="s">
        <v>113</v>
      </c>
      <c r="J75" s="9" t="s">
        <v>131</v>
      </c>
      <c r="K75" s="76" t="s">
        <v>148</v>
      </c>
      <c r="L75" s="9" t="s">
        <v>277</v>
      </c>
      <c r="M75" s="9" t="s">
        <v>277</v>
      </c>
      <c r="N75" s="9">
        <v>2008</v>
      </c>
      <c r="O75" s="9" t="s">
        <v>168</v>
      </c>
      <c r="P75" s="9" t="s">
        <v>179</v>
      </c>
      <c r="Q75" s="9" t="s">
        <v>193</v>
      </c>
      <c r="R75" s="9" t="s">
        <v>36</v>
      </c>
      <c r="S75" s="9" t="s">
        <v>213</v>
      </c>
      <c r="T75" s="34" t="s">
        <v>247</v>
      </c>
      <c r="U75" s="9" t="s">
        <v>277</v>
      </c>
      <c r="V75" s="34" t="s">
        <v>404</v>
      </c>
      <c r="W75" s="74" t="s">
        <v>45</v>
      </c>
      <c r="X75" s="74" t="s">
        <v>547</v>
      </c>
    </row>
    <row r="76" spans="1:24" s="8" customFormat="1" ht="78.75">
      <c r="A76" s="56">
        <f t="shared" si="2"/>
        <v>67</v>
      </c>
      <c r="B76" s="34">
        <v>32.54</v>
      </c>
      <c r="C76" s="34">
        <v>-100.99</v>
      </c>
      <c r="D76" s="34">
        <v>4</v>
      </c>
      <c r="E76" s="34">
        <v>1</v>
      </c>
      <c r="F76" s="61" t="s">
        <v>79</v>
      </c>
      <c r="G76" s="9" t="s">
        <v>96</v>
      </c>
      <c r="H76" s="9" t="s">
        <v>110</v>
      </c>
      <c r="I76" s="9" t="s">
        <v>118</v>
      </c>
      <c r="J76" s="9" t="s">
        <v>10</v>
      </c>
      <c r="K76" s="76" t="s">
        <v>656</v>
      </c>
      <c r="L76" s="9" t="s">
        <v>277</v>
      </c>
      <c r="M76" s="9" t="s">
        <v>693</v>
      </c>
      <c r="N76" s="9" t="s">
        <v>31</v>
      </c>
      <c r="O76" s="9" t="s">
        <v>164</v>
      </c>
      <c r="P76" s="9" t="s">
        <v>179</v>
      </c>
      <c r="Q76" s="9" t="s">
        <v>192</v>
      </c>
      <c r="R76" s="9" t="s">
        <v>62</v>
      </c>
      <c r="S76" s="9" t="s">
        <v>66</v>
      </c>
      <c r="T76" s="34" t="s">
        <v>249</v>
      </c>
      <c r="U76" s="9" t="s">
        <v>277</v>
      </c>
      <c r="V76" s="34" t="s">
        <v>229</v>
      </c>
      <c r="W76" s="73" t="s">
        <v>771</v>
      </c>
      <c r="X76" s="74"/>
    </row>
    <row r="77" spans="1:24" s="8" customFormat="1" ht="144.75">
      <c r="A77" s="56">
        <f t="shared" si="2"/>
        <v>68</v>
      </c>
      <c r="B77" s="34">
        <v>25</v>
      </c>
      <c r="C77" s="34">
        <v>49.15</v>
      </c>
      <c r="D77" s="34">
        <v>4</v>
      </c>
      <c r="E77" s="34">
        <v>1</v>
      </c>
      <c r="F77" s="79" t="s">
        <v>84</v>
      </c>
      <c r="G77" s="9" t="s">
        <v>96</v>
      </c>
      <c r="H77" s="9" t="s">
        <v>110</v>
      </c>
      <c r="I77" s="9" t="s">
        <v>122</v>
      </c>
      <c r="J77" s="9" t="s">
        <v>51</v>
      </c>
      <c r="K77" s="76" t="s">
        <v>136</v>
      </c>
      <c r="L77" s="9" t="s">
        <v>277</v>
      </c>
      <c r="M77" s="9" t="s">
        <v>277</v>
      </c>
      <c r="N77" s="9">
        <v>2015</v>
      </c>
      <c r="O77" s="9" t="s">
        <v>164</v>
      </c>
      <c r="P77" s="9" t="s">
        <v>179</v>
      </c>
      <c r="Q77" s="9" t="s">
        <v>189</v>
      </c>
      <c r="R77" s="9" t="s">
        <v>64</v>
      </c>
      <c r="S77" s="9" t="s">
        <v>66</v>
      </c>
      <c r="T77" s="34" t="s">
        <v>263</v>
      </c>
      <c r="U77" s="9" t="s">
        <v>277</v>
      </c>
      <c r="V77" s="34" t="s">
        <v>228</v>
      </c>
      <c r="W77" s="74" t="s">
        <v>523</v>
      </c>
      <c r="X77" s="74"/>
    </row>
    <row r="78" spans="1:24" s="8" customFormat="1" ht="12.75">
      <c r="A78" s="40"/>
      <c r="B78" s="47"/>
      <c r="C78" s="47"/>
      <c r="D78" s="47"/>
      <c r="E78" s="47"/>
      <c r="F78" s="30"/>
      <c r="G78" s="45"/>
      <c r="H78" s="30"/>
      <c r="I78" s="30"/>
      <c r="J78" s="30"/>
      <c r="K78" s="30"/>
      <c r="L78" s="30"/>
      <c r="M78" s="30"/>
      <c r="N78" s="30"/>
      <c r="O78" s="30"/>
      <c r="P78" s="30"/>
      <c r="Q78" s="30"/>
      <c r="R78" s="30"/>
      <c r="S78" s="30"/>
      <c r="T78" s="51"/>
      <c r="U78" s="30"/>
      <c r="V78" s="90"/>
      <c r="X78" s="31"/>
    </row>
    <row r="79" spans="1:24" s="8" customFormat="1" ht="12.75">
      <c r="A79" s="40"/>
      <c r="B79" s="48" t="s">
        <v>211</v>
      </c>
      <c r="C79" s="47"/>
      <c r="D79" s="47"/>
      <c r="E79" s="47"/>
      <c r="G79" s="91"/>
      <c r="H79" s="47"/>
      <c r="I79" s="19"/>
      <c r="J79" s="19"/>
      <c r="K79" s="92"/>
      <c r="L79" s="19"/>
      <c r="M79" s="14"/>
      <c r="N79" s="19"/>
      <c r="O79" s="19"/>
      <c r="P79" s="19"/>
      <c r="Q79" s="19"/>
      <c r="R79" s="19"/>
      <c r="S79" s="19"/>
      <c r="T79" s="47"/>
      <c r="U79" s="47"/>
      <c r="V79" s="47"/>
      <c r="W79" s="31"/>
      <c r="X79" s="31"/>
    </row>
    <row r="80" spans="1:24" s="8" customFormat="1" ht="12.75">
      <c r="A80" s="40"/>
      <c r="B80" s="49" t="s">
        <v>212</v>
      </c>
      <c r="C80" s="47"/>
      <c r="D80" s="47"/>
      <c r="E80" s="47"/>
      <c r="F80" s="47"/>
      <c r="G80" s="19"/>
      <c r="H80" s="47"/>
      <c r="I80" s="19"/>
      <c r="J80" s="19"/>
      <c r="K80" s="92"/>
      <c r="L80" s="19"/>
      <c r="M80" s="14"/>
      <c r="N80" s="19"/>
      <c r="O80" s="19"/>
      <c r="P80" s="19"/>
      <c r="Q80" s="19"/>
      <c r="R80" s="19"/>
      <c r="S80" s="19"/>
      <c r="T80" s="47"/>
      <c r="U80" s="47"/>
      <c r="V80" s="47"/>
      <c r="W80" s="31"/>
      <c r="X80" s="31"/>
    </row>
    <row r="81" spans="1:24" s="6" customFormat="1" ht="12.75">
      <c r="A81" s="40"/>
      <c r="B81" s="49"/>
      <c r="C81" s="47"/>
      <c r="D81" s="47"/>
      <c r="E81" s="47"/>
      <c r="F81" s="12"/>
      <c r="G81" s="13"/>
      <c r="H81" s="12"/>
      <c r="I81" s="13"/>
      <c r="J81" s="13"/>
      <c r="K81" s="17"/>
      <c r="L81" s="13"/>
      <c r="M81" s="14"/>
      <c r="N81" s="13"/>
      <c r="O81" s="13"/>
      <c r="P81" s="13"/>
      <c r="Q81" s="13"/>
      <c r="R81" s="13"/>
      <c r="S81" s="19"/>
      <c r="T81" s="22"/>
      <c r="U81" s="12"/>
      <c r="V81" s="12"/>
      <c r="W81" s="31"/>
      <c r="X81" s="31"/>
    </row>
    <row r="82" spans="1:25" s="6" customFormat="1" ht="12.75">
      <c r="A82" s="40"/>
      <c r="B82" s="50"/>
      <c r="C82" s="47"/>
      <c r="D82" s="47"/>
      <c r="E82" s="47"/>
      <c r="F82" s="12"/>
      <c r="G82" s="13"/>
      <c r="H82" s="12"/>
      <c r="I82" s="13"/>
      <c r="J82" s="13"/>
      <c r="K82" s="17"/>
      <c r="L82" s="13"/>
      <c r="M82" s="14"/>
      <c r="N82" s="13"/>
      <c r="O82" s="13"/>
      <c r="P82" s="13"/>
      <c r="Q82" s="13"/>
      <c r="R82" s="13"/>
      <c r="S82" s="19"/>
      <c r="T82" s="22"/>
      <c r="U82" s="12"/>
      <c r="V82" s="12"/>
      <c r="W82" s="31"/>
      <c r="X82" s="31"/>
      <c r="Y82" s="4"/>
    </row>
    <row r="83" spans="2:24" ht="12.75">
      <c r="B83" s="33"/>
      <c r="C83" s="15"/>
      <c r="D83" s="47"/>
      <c r="E83" s="47"/>
      <c r="F83" s="12"/>
      <c r="G83" s="13"/>
      <c r="H83" s="12"/>
      <c r="I83" s="13"/>
      <c r="J83" s="13"/>
      <c r="K83" s="17"/>
      <c r="L83" s="13"/>
      <c r="M83" s="14"/>
      <c r="N83" s="13"/>
      <c r="O83" s="13"/>
      <c r="P83" s="13"/>
      <c r="Q83" s="13"/>
      <c r="R83" s="13"/>
      <c r="S83" s="19"/>
      <c r="T83" s="22"/>
      <c r="U83" s="12"/>
      <c r="V83" s="12"/>
      <c r="W83" s="31"/>
      <c r="X83" s="31"/>
    </row>
    <row r="84" spans="2:25" ht="12.75">
      <c r="B84" s="8"/>
      <c r="C84" s="8"/>
      <c r="D84" s="8"/>
      <c r="E84" s="8"/>
      <c r="F84" s="12"/>
      <c r="G84" s="13"/>
      <c r="H84" s="12"/>
      <c r="I84" s="13"/>
      <c r="J84" s="13"/>
      <c r="K84" s="17"/>
      <c r="L84" s="13"/>
      <c r="M84" s="14"/>
      <c r="N84" s="13"/>
      <c r="O84" s="13"/>
      <c r="P84" s="13"/>
      <c r="Q84" s="13"/>
      <c r="R84" s="13"/>
      <c r="S84" s="19"/>
      <c r="T84" s="22"/>
      <c r="U84" s="12"/>
      <c r="V84" s="12"/>
      <c r="W84" s="31"/>
      <c r="X84" s="31"/>
      <c r="Y84" s="5"/>
    </row>
    <row r="85" spans="2:25" ht="12.75">
      <c r="B85" s="5"/>
      <c r="C85" s="5"/>
      <c r="D85" s="5"/>
      <c r="E85" s="5"/>
      <c r="F85" s="7"/>
      <c r="G85" s="46"/>
      <c r="H85" s="7"/>
      <c r="T85" s="23"/>
      <c r="U85" s="1"/>
      <c r="Y85" s="5"/>
    </row>
    <row r="86" spans="2:25" ht="12.75">
      <c r="B86" s="5"/>
      <c r="C86" s="5"/>
      <c r="D86" s="5"/>
      <c r="E86" s="5"/>
      <c r="F86" s="7"/>
      <c r="G86" s="46"/>
      <c r="H86" s="7"/>
      <c r="T86" s="23"/>
      <c r="U86" s="1"/>
      <c r="Y86" s="5"/>
    </row>
    <row r="87" spans="1:22" s="5" customFormat="1" ht="12.75">
      <c r="A87" s="40"/>
      <c r="F87" s="4"/>
      <c r="G87" s="2"/>
      <c r="H87" s="4"/>
      <c r="I87" s="2"/>
      <c r="J87" s="2"/>
      <c r="K87" s="18"/>
      <c r="L87" s="2"/>
      <c r="M87" s="2"/>
      <c r="N87" s="2"/>
      <c r="O87" s="2"/>
      <c r="P87" s="2"/>
      <c r="Q87" s="2"/>
      <c r="R87" s="2"/>
      <c r="S87" s="2"/>
      <c r="T87" s="24"/>
      <c r="U87" s="4"/>
      <c r="V87" s="4"/>
    </row>
    <row r="88" spans="1:22" s="5" customFormat="1" ht="12.75">
      <c r="A88" s="40"/>
      <c r="F88" s="4"/>
      <c r="G88" s="2"/>
      <c r="H88" s="4"/>
      <c r="I88" s="2"/>
      <c r="J88" s="2"/>
      <c r="K88" s="18"/>
      <c r="L88" s="2"/>
      <c r="M88" s="2"/>
      <c r="N88" s="2"/>
      <c r="O88" s="2"/>
      <c r="P88" s="2"/>
      <c r="Q88" s="2"/>
      <c r="R88" s="2"/>
      <c r="S88" s="2"/>
      <c r="T88" s="24"/>
      <c r="U88" s="4"/>
      <c r="V88" s="4"/>
    </row>
    <row r="89" spans="1:20" s="5" customFormat="1" ht="12.75">
      <c r="A89" s="40"/>
      <c r="G89" s="3"/>
      <c r="I89" s="3"/>
      <c r="J89" s="3"/>
      <c r="K89" s="21"/>
      <c r="L89" s="3"/>
      <c r="M89" s="3"/>
      <c r="N89" s="3"/>
      <c r="O89" s="3"/>
      <c r="P89" s="3"/>
      <c r="Q89" s="3"/>
      <c r="R89" s="3"/>
      <c r="S89" s="3"/>
      <c r="T89" s="24"/>
    </row>
    <row r="90" spans="1:20" s="5" customFormat="1" ht="12.75">
      <c r="A90" s="40"/>
      <c r="G90" s="3"/>
      <c r="I90" s="3"/>
      <c r="J90" s="3"/>
      <c r="K90" s="21"/>
      <c r="L90" s="3"/>
      <c r="M90" s="3"/>
      <c r="N90" s="3"/>
      <c r="O90" s="3"/>
      <c r="P90" s="3"/>
      <c r="Q90" s="3"/>
      <c r="R90" s="3"/>
      <c r="S90" s="3"/>
      <c r="T90" s="24"/>
    </row>
    <row r="91" spans="1:20" s="5" customFormat="1" ht="12.75">
      <c r="A91" s="40"/>
      <c r="G91" s="3"/>
      <c r="I91" s="3"/>
      <c r="J91" s="3"/>
      <c r="K91" s="21"/>
      <c r="L91" s="3"/>
      <c r="M91" s="3"/>
      <c r="N91" s="3"/>
      <c r="O91" s="3"/>
      <c r="P91" s="3"/>
      <c r="Q91" s="3"/>
      <c r="R91" s="3"/>
      <c r="S91" s="3"/>
      <c r="T91" s="24"/>
    </row>
    <row r="92" spans="1:20" s="5" customFormat="1" ht="12.75">
      <c r="A92" s="40"/>
      <c r="G92" s="3"/>
      <c r="I92" s="3"/>
      <c r="J92" s="3"/>
      <c r="K92" s="21"/>
      <c r="L92" s="3"/>
      <c r="M92" s="3"/>
      <c r="N92" s="3"/>
      <c r="O92" s="3"/>
      <c r="P92" s="3"/>
      <c r="Q92" s="3"/>
      <c r="R92" s="3"/>
      <c r="S92" s="3"/>
      <c r="T92" s="24"/>
    </row>
    <row r="93" spans="1:20" s="5" customFormat="1" ht="12.75">
      <c r="A93" s="40"/>
      <c r="G93" s="3"/>
      <c r="I93" s="3"/>
      <c r="J93" s="3"/>
      <c r="K93" s="21"/>
      <c r="L93" s="3"/>
      <c r="M93" s="3"/>
      <c r="N93" s="3"/>
      <c r="O93" s="3"/>
      <c r="P93" s="3"/>
      <c r="Q93" s="3"/>
      <c r="R93" s="3"/>
      <c r="S93" s="3"/>
      <c r="T93" s="24"/>
    </row>
    <row r="94" spans="1:20" s="5" customFormat="1" ht="12.75">
      <c r="A94" s="40"/>
      <c r="G94" s="3"/>
      <c r="I94" s="3"/>
      <c r="J94" s="3"/>
      <c r="K94" s="21"/>
      <c r="L94" s="3"/>
      <c r="M94" s="3"/>
      <c r="N94" s="3"/>
      <c r="O94" s="3"/>
      <c r="P94" s="3"/>
      <c r="Q94" s="3"/>
      <c r="R94" s="3"/>
      <c r="S94" s="3"/>
      <c r="T94" s="24"/>
    </row>
    <row r="95" spans="1:20" s="5" customFormat="1" ht="12.75">
      <c r="A95" s="40"/>
      <c r="G95" s="3"/>
      <c r="I95" s="3"/>
      <c r="J95" s="3"/>
      <c r="K95" s="21"/>
      <c r="L95" s="3"/>
      <c r="M95" s="3"/>
      <c r="N95" s="3"/>
      <c r="O95" s="3"/>
      <c r="P95" s="3"/>
      <c r="Q95" s="3"/>
      <c r="R95" s="3"/>
      <c r="S95" s="3"/>
      <c r="T95" s="24"/>
    </row>
    <row r="96" spans="1:20" s="5" customFormat="1" ht="12.75">
      <c r="A96" s="40"/>
      <c r="G96" s="3"/>
      <c r="I96" s="3"/>
      <c r="J96" s="3"/>
      <c r="K96" s="21"/>
      <c r="L96" s="3"/>
      <c r="M96" s="3"/>
      <c r="N96" s="3"/>
      <c r="O96" s="3"/>
      <c r="P96" s="3"/>
      <c r="Q96" s="3"/>
      <c r="R96" s="3"/>
      <c r="S96" s="3"/>
      <c r="T96" s="24"/>
    </row>
    <row r="97" spans="1:20" s="5" customFormat="1" ht="12.75">
      <c r="A97" s="40"/>
      <c r="G97" s="3"/>
      <c r="I97" s="3"/>
      <c r="J97" s="3"/>
      <c r="K97" s="21"/>
      <c r="L97" s="3"/>
      <c r="M97" s="3"/>
      <c r="N97" s="3"/>
      <c r="O97" s="3"/>
      <c r="P97" s="3"/>
      <c r="Q97" s="3"/>
      <c r="R97" s="3"/>
      <c r="S97" s="3"/>
      <c r="T97" s="24"/>
    </row>
    <row r="98" spans="1:20" s="5" customFormat="1" ht="12.75">
      <c r="A98" s="40"/>
      <c r="G98" s="3"/>
      <c r="I98" s="3"/>
      <c r="J98" s="3"/>
      <c r="K98" s="21"/>
      <c r="L98" s="3"/>
      <c r="M98" s="3"/>
      <c r="N98" s="3"/>
      <c r="O98" s="3"/>
      <c r="P98" s="3"/>
      <c r="Q98" s="3"/>
      <c r="R98" s="3"/>
      <c r="S98" s="3"/>
      <c r="T98" s="24"/>
    </row>
    <row r="99" spans="1:20" s="5" customFormat="1" ht="12.75">
      <c r="A99" s="40"/>
      <c r="G99" s="3"/>
      <c r="I99" s="3"/>
      <c r="J99" s="3"/>
      <c r="K99" s="21"/>
      <c r="L99" s="3"/>
      <c r="M99" s="3"/>
      <c r="N99" s="3"/>
      <c r="O99" s="3"/>
      <c r="P99" s="3"/>
      <c r="Q99" s="3"/>
      <c r="R99" s="3"/>
      <c r="S99" s="3"/>
      <c r="T99" s="24"/>
    </row>
    <row r="100" spans="1:20" s="5" customFormat="1" ht="12.75">
      <c r="A100" s="40"/>
      <c r="G100" s="3"/>
      <c r="I100" s="3"/>
      <c r="J100" s="3"/>
      <c r="K100" s="21"/>
      <c r="L100" s="3"/>
      <c r="M100" s="3"/>
      <c r="N100" s="3"/>
      <c r="O100" s="3"/>
      <c r="P100" s="3"/>
      <c r="Q100" s="3"/>
      <c r="R100" s="3"/>
      <c r="S100" s="3"/>
      <c r="T100" s="24"/>
    </row>
    <row r="101" spans="1:20" s="5" customFormat="1" ht="12.75">
      <c r="A101" s="40"/>
      <c r="G101" s="3"/>
      <c r="I101" s="3"/>
      <c r="J101" s="3"/>
      <c r="K101" s="21"/>
      <c r="L101" s="3"/>
      <c r="M101" s="3"/>
      <c r="N101" s="3"/>
      <c r="O101" s="3"/>
      <c r="P101" s="3"/>
      <c r="Q101" s="3"/>
      <c r="R101" s="3"/>
      <c r="S101" s="3"/>
      <c r="T101" s="24"/>
    </row>
    <row r="102" spans="1:20" s="5" customFormat="1" ht="12.75">
      <c r="A102" s="40"/>
      <c r="G102" s="3"/>
      <c r="I102" s="3"/>
      <c r="J102" s="3"/>
      <c r="K102" s="21"/>
      <c r="L102" s="3"/>
      <c r="M102" s="3"/>
      <c r="N102" s="3"/>
      <c r="O102" s="3"/>
      <c r="P102" s="3"/>
      <c r="Q102" s="3"/>
      <c r="R102" s="3"/>
      <c r="S102" s="3"/>
      <c r="T102" s="24"/>
    </row>
    <row r="103" spans="1:20" s="5" customFormat="1" ht="12.75">
      <c r="A103" s="40"/>
      <c r="G103" s="3"/>
      <c r="I103" s="3"/>
      <c r="J103" s="3"/>
      <c r="K103" s="21"/>
      <c r="L103" s="3"/>
      <c r="M103" s="3"/>
      <c r="N103" s="3"/>
      <c r="O103" s="3"/>
      <c r="P103" s="3"/>
      <c r="Q103" s="3"/>
      <c r="R103" s="3"/>
      <c r="S103" s="3"/>
      <c r="T103" s="24"/>
    </row>
    <row r="104" spans="1:20" s="5" customFormat="1" ht="12.75">
      <c r="A104" s="40"/>
      <c r="G104" s="3"/>
      <c r="I104" s="3"/>
      <c r="J104" s="3"/>
      <c r="K104" s="21"/>
      <c r="L104" s="3"/>
      <c r="M104" s="3"/>
      <c r="N104" s="3"/>
      <c r="O104" s="3"/>
      <c r="P104" s="3"/>
      <c r="Q104" s="3"/>
      <c r="R104" s="3"/>
      <c r="S104" s="3"/>
      <c r="T104" s="24"/>
    </row>
    <row r="105" spans="1:20" s="5" customFormat="1" ht="12.75">
      <c r="A105" s="40"/>
      <c r="G105" s="3"/>
      <c r="I105" s="3"/>
      <c r="J105" s="3"/>
      <c r="K105" s="21"/>
      <c r="L105" s="3"/>
      <c r="M105" s="3"/>
      <c r="N105" s="3"/>
      <c r="O105" s="3"/>
      <c r="P105" s="3"/>
      <c r="Q105" s="3"/>
      <c r="R105" s="3"/>
      <c r="S105" s="3"/>
      <c r="T105" s="24"/>
    </row>
    <row r="106" spans="1:20" s="5" customFormat="1" ht="12.75">
      <c r="A106" s="40"/>
      <c r="G106" s="3"/>
      <c r="I106" s="3"/>
      <c r="J106" s="3"/>
      <c r="K106" s="21"/>
      <c r="L106" s="3"/>
      <c r="M106" s="3"/>
      <c r="N106" s="3"/>
      <c r="O106" s="3"/>
      <c r="P106" s="3"/>
      <c r="Q106" s="3"/>
      <c r="R106" s="3"/>
      <c r="S106" s="3"/>
      <c r="T106" s="24"/>
    </row>
    <row r="107" spans="1:20" s="5" customFormat="1" ht="12.75">
      <c r="A107" s="40"/>
      <c r="G107" s="3"/>
      <c r="I107" s="3"/>
      <c r="J107" s="3"/>
      <c r="K107" s="21"/>
      <c r="L107" s="3"/>
      <c r="M107" s="3"/>
      <c r="N107" s="3"/>
      <c r="O107" s="3"/>
      <c r="P107" s="3"/>
      <c r="Q107" s="3"/>
      <c r="R107" s="3"/>
      <c r="S107" s="3"/>
      <c r="T107" s="24"/>
    </row>
    <row r="108" spans="1:20" s="5" customFormat="1" ht="12.75">
      <c r="A108" s="40"/>
      <c r="G108" s="3"/>
      <c r="I108" s="3"/>
      <c r="J108" s="3"/>
      <c r="K108" s="21"/>
      <c r="L108" s="3"/>
      <c r="M108" s="3"/>
      <c r="N108" s="3"/>
      <c r="O108" s="3"/>
      <c r="P108" s="3"/>
      <c r="Q108" s="3"/>
      <c r="R108" s="3"/>
      <c r="S108" s="3"/>
      <c r="T108" s="24"/>
    </row>
    <row r="109" spans="1:25" s="5" customFormat="1" ht="12.75">
      <c r="A109" s="40"/>
      <c r="G109" s="3"/>
      <c r="I109" s="3"/>
      <c r="J109" s="3"/>
      <c r="K109" s="21"/>
      <c r="L109" s="3"/>
      <c r="M109" s="3"/>
      <c r="N109" s="3"/>
      <c r="O109" s="3"/>
      <c r="P109" s="3"/>
      <c r="Q109" s="3"/>
      <c r="R109" s="3"/>
      <c r="S109" s="3"/>
      <c r="T109" s="24"/>
      <c r="Y109" s="4"/>
    </row>
    <row r="110" spans="1:25" s="5" customFormat="1" ht="12.75">
      <c r="A110" s="40"/>
      <c r="G110" s="3"/>
      <c r="I110" s="3"/>
      <c r="J110" s="3"/>
      <c r="K110" s="21"/>
      <c r="L110" s="3"/>
      <c r="M110" s="3"/>
      <c r="N110" s="3"/>
      <c r="O110" s="3"/>
      <c r="P110" s="3"/>
      <c r="Q110" s="3"/>
      <c r="R110" s="3"/>
      <c r="S110" s="3"/>
      <c r="T110" s="24"/>
      <c r="Y110" s="4"/>
    </row>
    <row r="111" spans="1:25" s="5" customFormat="1" ht="12.75">
      <c r="A111" s="40"/>
      <c r="G111" s="3"/>
      <c r="I111" s="3"/>
      <c r="J111" s="3"/>
      <c r="K111" s="21"/>
      <c r="L111" s="3"/>
      <c r="M111" s="3"/>
      <c r="N111" s="3"/>
      <c r="O111" s="3"/>
      <c r="P111" s="3"/>
      <c r="Q111" s="3"/>
      <c r="R111" s="3"/>
      <c r="S111" s="3"/>
      <c r="T111" s="24"/>
      <c r="Y111" s="4"/>
    </row>
    <row r="112" spans="2:22" ht="12.75">
      <c r="B112" s="5"/>
      <c r="C112" s="5"/>
      <c r="D112" s="5"/>
      <c r="E112" s="5"/>
      <c r="F112" s="5"/>
      <c r="G112" s="3"/>
      <c r="H112" s="5"/>
      <c r="I112" s="3"/>
      <c r="J112" s="3"/>
      <c r="K112" s="21"/>
      <c r="L112" s="3"/>
      <c r="M112" s="3"/>
      <c r="N112" s="3"/>
      <c r="O112" s="3"/>
      <c r="P112" s="3"/>
      <c r="Q112" s="3"/>
      <c r="R112" s="3"/>
      <c r="S112" s="3"/>
      <c r="U112" s="5"/>
      <c r="V112" s="5"/>
    </row>
    <row r="113" spans="2:25" ht="12.75">
      <c r="B113" s="5"/>
      <c r="C113" s="5"/>
      <c r="D113" s="5"/>
      <c r="E113" s="5"/>
      <c r="F113" s="5"/>
      <c r="G113" s="3"/>
      <c r="H113" s="5"/>
      <c r="I113" s="3"/>
      <c r="J113" s="3"/>
      <c r="K113" s="21"/>
      <c r="L113" s="3"/>
      <c r="M113" s="3"/>
      <c r="N113" s="3"/>
      <c r="O113" s="3"/>
      <c r="P113" s="3"/>
      <c r="Q113" s="3"/>
      <c r="R113" s="3"/>
      <c r="S113" s="3"/>
      <c r="U113" s="5"/>
      <c r="V113" s="5"/>
      <c r="Y113" s="5"/>
    </row>
    <row r="114" ht="12.75">
      <c r="Y114" s="5"/>
    </row>
    <row r="115" ht="12.75">
      <c r="Y115" s="5"/>
    </row>
    <row r="116" spans="1:25" s="5" customFormat="1" ht="12.75">
      <c r="A116" s="40"/>
      <c r="B116" s="4"/>
      <c r="C116" s="4"/>
      <c r="D116" s="4"/>
      <c r="E116" s="4"/>
      <c r="F116" s="4"/>
      <c r="G116" s="2"/>
      <c r="H116" s="4"/>
      <c r="I116" s="2"/>
      <c r="J116" s="2"/>
      <c r="K116" s="18"/>
      <c r="L116" s="2"/>
      <c r="M116" s="2"/>
      <c r="N116" s="2"/>
      <c r="O116" s="2"/>
      <c r="P116" s="2"/>
      <c r="Q116" s="2"/>
      <c r="R116" s="2"/>
      <c r="S116" s="2"/>
      <c r="T116" s="24"/>
      <c r="U116" s="4"/>
      <c r="V116" s="4"/>
      <c r="Y116" s="4"/>
    </row>
    <row r="117" spans="1:22" s="5" customFormat="1" ht="12.75">
      <c r="A117" s="40"/>
      <c r="B117" s="4"/>
      <c r="C117" s="4"/>
      <c r="D117" s="4"/>
      <c r="E117" s="4"/>
      <c r="F117" s="4"/>
      <c r="G117" s="2"/>
      <c r="H117" s="4"/>
      <c r="I117" s="2"/>
      <c r="J117" s="2"/>
      <c r="K117" s="18"/>
      <c r="L117" s="2"/>
      <c r="M117" s="2"/>
      <c r="N117" s="2"/>
      <c r="O117" s="2"/>
      <c r="P117" s="2"/>
      <c r="Q117" s="2"/>
      <c r="R117" s="2"/>
      <c r="S117" s="2"/>
      <c r="T117" s="24"/>
      <c r="U117" s="4"/>
      <c r="V117" s="4"/>
    </row>
    <row r="118" spans="1:20" s="5" customFormat="1" ht="12.75">
      <c r="A118" s="40"/>
      <c r="G118" s="3"/>
      <c r="I118" s="3"/>
      <c r="J118" s="3"/>
      <c r="K118" s="21"/>
      <c r="L118" s="3"/>
      <c r="M118" s="3"/>
      <c r="N118" s="3"/>
      <c r="O118" s="3"/>
      <c r="P118" s="3"/>
      <c r="Q118" s="3"/>
      <c r="R118" s="3"/>
      <c r="S118" s="3"/>
      <c r="T118" s="24"/>
    </row>
    <row r="119" spans="2:25" ht="12.75">
      <c r="B119" s="5"/>
      <c r="C119" s="5"/>
      <c r="D119" s="5"/>
      <c r="E119" s="5"/>
      <c r="F119" s="5"/>
      <c r="G119" s="3"/>
      <c r="H119" s="5"/>
      <c r="I119" s="3"/>
      <c r="J119" s="3"/>
      <c r="K119" s="21"/>
      <c r="L119" s="3"/>
      <c r="M119" s="3"/>
      <c r="N119" s="3"/>
      <c r="O119" s="3"/>
      <c r="P119" s="3"/>
      <c r="Q119" s="3"/>
      <c r="R119" s="3"/>
      <c r="S119" s="3"/>
      <c r="U119" s="5"/>
      <c r="V119" s="5"/>
      <c r="Y119" s="5"/>
    </row>
    <row r="120" spans="1:20" s="5" customFormat="1" ht="12.75">
      <c r="A120" s="40"/>
      <c r="G120" s="3"/>
      <c r="I120" s="3"/>
      <c r="J120" s="3"/>
      <c r="K120" s="21"/>
      <c r="L120" s="3"/>
      <c r="M120" s="3"/>
      <c r="N120" s="3"/>
      <c r="O120" s="3"/>
      <c r="P120" s="3"/>
      <c r="Q120" s="3"/>
      <c r="R120" s="3"/>
      <c r="S120" s="3"/>
      <c r="T120" s="24"/>
    </row>
    <row r="121" spans="1:22" s="5" customFormat="1" ht="12.75">
      <c r="A121" s="40"/>
      <c r="B121" s="4"/>
      <c r="C121" s="4"/>
      <c r="D121" s="4"/>
      <c r="E121" s="4"/>
      <c r="F121" s="4"/>
      <c r="G121" s="2"/>
      <c r="H121" s="4"/>
      <c r="I121" s="2"/>
      <c r="J121" s="2"/>
      <c r="K121" s="18"/>
      <c r="L121" s="2"/>
      <c r="M121" s="2"/>
      <c r="N121" s="2"/>
      <c r="O121" s="2"/>
      <c r="P121" s="2"/>
      <c r="Q121" s="2"/>
      <c r="R121" s="2"/>
      <c r="S121" s="2"/>
      <c r="T121" s="24"/>
      <c r="U121" s="4"/>
      <c r="V121" s="4"/>
    </row>
    <row r="122" spans="1:20" s="5" customFormat="1" ht="12.75">
      <c r="A122" s="40"/>
      <c r="G122" s="3"/>
      <c r="I122" s="3"/>
      <c r="J122" s="3"/>
      <c r="K122" s="21"/>
      <c r="L122" s="3"/>
      <c r="M122" s="3"/>
      <c r="N122" s="3"/>
      <c r="O122" s="3"/>
      <c r="P122" s="3"/>
      <c r="Q122" s="3"/>
      <c r="R122" s="3"/>
      <c r="S122" s="3"/>
      <c r="T122" s="24"/>
    </row>
    <row r="123" spans="1:20" s="5" customFormat="1" ht="12.75">
      <c r="A123" s="40"/>
      <c r="G123" s="3"/>
      <c r="I123" s="3"/>
      <c r="J123" s="3"/>
      <c r="K123" s="21"/>
      <c r="L123" s="3"/>
      <c r="M123" s="3"/>
      <c r="N123" s="3"/>
      <c r="O123" s="3"/>
      <c r="P123" s="3"/>
      <c r="Q123" s="3"/>
      <c r="R123" s="3"/>
      <c r="S123" s="3"/>
      <c r="T123" s="24"/>
    </row>
    <row r="124" spans="1:20" s="5" customFormat="1" ht="12.75">
      <c r="A124" s="40"/>
      <c r="G124" s="3"/>
      <c r="I124" s="3"/>
      <c r="J124" s="3"/>
      <c r="K124" s="21"/>
      <c r="L124" s="3"/>
      <c r="M124" s="3"/>
      <c r="N124" s="3"/>
      <c r="O124" s="3"/>
      <c r="P124" s="3"/>
      <c r="Q124" s="3"/>
      <c r="R124" s="3"/>
      <c r="S124" s="3"/>
      <c r="T124" s="24"/>
    </row>
    <row r="125" spans="1:20" s="5" customFormat="1" ht="12.75">
      <c r="A125" s="40"/>
      <c r="G125" s="3"/>
      <c r="I125" s="3"/>
      <c r="J125" s="3"/>
      <c r="K125" s="21"/>
      <c r="L125" s="3"/>
      <c r="M125" s="3"/>
      <c r="N125" s="3"/>
      <c r="O125" s="3"/>
      <c r="P125" s="3"/>
      <c r="Q125" s="3"/>
      <c r="R125" s="3"/>
      <c r="S125" s="3"/>
      <c r="T125" s="24"/>
    </row>
    <row r="126" spans="1:20" s="5" customFormat="1" ht="12.75">
      <c r="A126" s="40"/>
      <c r="G126" s="3"/>
      <c r="I126" s="3"/>
      <c r="J126" s="3"/>
      <c r="K126" s="21"/>
      <c r="L126" s="3"/>
      <c r="M126" s="3"/>
      <c r="N126" s="3"/>
      <c r="O126" s="3"/>
      <c r="P126" s="3"/>
      <c r="Q126" s="3"/>
      <c r="R126" s="3"/>
      <c r="S126" s="3"/>
      <c r="T126" s="24"/>
    </row>
    <row r="127" spans="1:20" s="5" customFormat="1" ht="12.75">
      <c r="A127" s="40"/>
      <c r="G127" s="3"/>
      <c r="I127" s="3"/>
      <c r="J127" s="3"/>
      <c r="K127" s="21"/>
      <c r="L127" s="3"/>
      <c r="M127" s="3"/>
      <c r="N127" s="3"/>
      <c r="O127" s="3"/>
      <c r="P127" s="3"/>
      <c r="Q127" s="3"/>
      <c r="R127" s="3"/>
      <c r="S127" s="3"/>
      <c r="T127" s="24"/>
    </row>
    <row r="128" spans="1:20" s="5" customFormat="1" ht="12.75">
      <c r="A128" s="40"/>
      <c r="G128" s="3"/>
      <c r="I128" s="3"/>
      <c r="J128" s="3"/>
      <c r="K128" s="21"/>
      <c r="L128" s="3"/>
      <c r="M128" s="3"/>
      <c r="N128" s="3"/>
      <c r="O128" s="3"/>
      <c r="P128" s="3"/>
      <c r="Q128" s="3"/>
      <c r="R128" s="3"/>
      <c r="S128" s="3"/>
      <c r="T128" s="24"/>
    </row>
    <row r="129" spans="1:20" s="5" customFormat="1" ht="12.75">
      <c r="A129" s="40"/>
      <c r="G129" s="3"/>
      <c r="I129" s="3"/>
      <c r="J129" s="3"/>
      <c r="K129" s="21"/>
      <c r="L129" s="3"/>
      <c r="M129" s="3"/>
      <c r="N129" s="3"/>
      <c r="O129" s="3"/>
      <c r="P129" s="3"/>
      <c r="Q129" s="3"/>
      <c r="R129" s="3"/>
      <c r="S129" s="3"/>
      <c r="T129" s="24"/>
    </row>
    <row r="130" spans="1:20" s="5" customFormat="1" ht="12.75">
      <c r="A130" s="40"/>
      <c r="G130" s="3"/>
      <c r="I130" s="3"/>
      <c r="J130" s="3"/>
      <c r="K130" s="21"/>
      <c r="L130" s="3"/>
      <c r="M130" s="3"/>
      <c r="N130" s="3"/>
      <c r="O130" s="3"/>
      <c r="P130" s="3"/>
      <c r="Q130" s="3"/>
      <c r="R130" s="3"/>
      <c r="S130" s="3"/>
      <c r="T130" s="24"/>
    </row>
    <row r="131" spans="1:20" s="5" customFormat="1" ht="12.75">
      <c r="A131" s="40"/>
      <c r="G131" s="3"/>
      <c r="I131" s="3"/>
      <c r="J131" s="3"/>
      <c r="K131" s="21"/>
      <c r="L131" s="3"/>
      <c r="M131" s="3"/>
      <c r="N131" s="3"/>
      <c r="O131" s="3"/>
      <c r="P131" s="3"/>
      <c r="Q131" s="3"/>
      <c r="R131" s="3"/>
      <c r="S131" s="3"/>
      <c r="T131" s="24"/>
    </row>
    <row r="132" spans="1:20" s="5" customFormat="1" ht="12.75">
      <c r="A132" s="40"/>
      <c r="G132" s="3"/>
      <c r="I132" s="3"/>
      <c r="J132" s="3"/>
      <c r="K132" s="21"/>
      <c r="L132" s="3"/>
      <c r="M132" s="3"/>
      <c r="N132" s="3"/>
      <c r="O132" s="3"/>
      <c r="P132" s="3"/>
      <c r="Q132" s="3"/>
      <c r="R132" s="3"/>
      <c r="S132" s="3"/>
      <c r="T132" s="24"/>
    </row>
    <row r="133" spans="1:20" s="5" customFormat="1" ht="12.75">
      <c r="A133" s="40"/>
      <c r="G133" s="3"/>
      <c r="I133" s="3"/>
      <c r="J133" s="3"/>
      <c r="K133" s="21"/>
      <c r="L133" s="3"/>
      <c r="M133" s="3"/>
      <c r="N133" s="3"/>
      <c r="O133" s="3"/>
      <c r="P133" s="3"/>
      <c r="Q133" s="3"/>
      <c r="R133" s="3"/>
      <c r="S133" s="3"/>
      <c r="T133" s="24"/>
    </row>
    <row r="134" spans="1:20" s="5" customFormat="1" ht="12.75">
      <c r="A134" s="40"/>
      <c r="G134" s="3"/>
      <c r="I134" s="3"/>
      <c r="J134" s="3"/>
      <c r="K134" s="21"/>
      <c r="L134" s="3"/>
      <c r="M134" s="3"/>
      <c r="N134" s="3"/>
      <c r="O134" s="3"/>
      <c r="P134" s="3"/>
      <c r="Q134" s="3"/>
      <c r="R134" s="3"/>
      <c r="S134" s="3"/>
      <c r="T134" s="24"/>
    </row>
    <row r="135" spans="1:20" s="5" customFormat="1" ht="12.75">
      <c r="A135" s="40"/>
      <c r="G135" s="3"/>
      <c r="I135" s="3"/>
      <c r="J135" s="3"/>
      <c r="K135" s="21"/>
      <c r="L135" s="3"/>
      <c r="M135" s="3"/>
      <c r="N135" s="3"/>
      <c r="O135" s="3"/>
      <c r="P135" s="3"/>
      <c r="Q135" s="3"/>
      <c r="R135" s="3"/>
      <c r="S135" s="3"/>
      <c r="T135" s="24"/>
    </row>
    <row r="136" spans="1:20" s="5" customFormat="1" ht="12.75">
      <c r="A136" s="40"/>
      <c r="G136" s="3"/>
      <c r="I136" s="3"/>
      <c r="J136" s="3"/>
      <c r="K136" s="21"/>
      <c r="L136" s="3"/>
      <c r="M136" s="3"/>
      <c r="N136" s="3"/>
      <c r="O136" s="3"/>
      <c r="P136" s="3"/>
      <c r="Q136" s="3"/>
      <c r="R136" s="3"/>
      <c r="S136" s="3"/>
      <c r="T136" s="24"/>
    </row>
    <row r="137" spans="1:20" s="5" customFormat="1" ht="12.75">
      <c r="A137" s="40"/>
      <c r="G137" s="3"/>
      <c r="I137" s="3"/>
      <c r="J137" s="3"/>
      <c r="K137" s="21"/>
      <c r="L137" s="3"/>
      <c r="M137" s="3"/>
      <c r="N137" s="3"/>
      <c r="O137" s="3"/>
      <c r="P137" s="3"/>
      <c r="Q137" s="3"/>
      <c r="R137" s="3"/>
      <c r="S137" s="3"/>
      <c r="T137" s="24"/>
    </row>
    <row r="138" spans="1:20" s="5" customFormat="1" ht="12.75">
      <c r="A138" s="40"/>
      <c r="G138" s="3"/>
      <c r="I138" s="3"/>
      <c r="J138" s="3"/>
      <c r="K138" s="21"/>
      <c r="L138" s="3"/>
      <c r="M138" s="3"/>
      <c r="N138" s="3"/>
      <c r="O138" s="3"/>
      <c r="P138" s="3"/>
      <c r="Q138" s="3"/>
      <c r="R138" s="3"/>
      <c r="S138" s="3"/>
      <c r="T138" s="24"/>
    </row>
    <row r="139" spans="1:20" s="5" customFormat="1" ht="12.75">
      <c r="A139" s="40"/>
      <c r="G139" s="3"/>
      <c r="I139" s="3"/>
      <c r="J139" s="3"/>
      <c r="K139" s="21"/>
      <c r="L139" s="3"/>
      <c r="M139" s="3"/>
      <c r="N139" s="3"/>
      <c r="O139" s="3"/>
      <c r="P139" s="3"/>
      <c r="Q139" s="3"/>
      <c r="R139" s="3"/>
      <c r="S139" s="3"/>
      <c r="T139" s="24"/>
    </row>
    <row r="140" spans="1:20" s="5" customFormat="1" ht="12.75">
      <c r="A140" s="40"/>
      <c r="G140" s="3"/>
      <c r="I140" s="3"/>
      <c r="J140" s="3"/>
      <c r="K140" s="21"/>
      <c r="L140" s="3"/>
      <c r="M140" s="3"/>
      <c r="N140" s="3"/>
      <c r="O140" s="3"/>
      <c r="P140" s="3"/>
      <c r="Q140" s="3"/>
      <c r="R140" s="3"/>
      <c r="S140" s="3"/>
      <c r="T140" s="24"/>
    </row>
    <row r="141" spans="1:20" s="5" customFormat="1" ht="12.75">
      <c r="A141" s="40"/>
      <c r="G141" s="3"/>
      <c r="I141" s="3"/>
      <c r="J141" s="3"/>
      <c r="K141" s="21"/>
      <c r="L141" s="3"/>
      <c r="M141" s="3"/>
      <c r="N141" s="3"/>
      <c r="O141" s="3"/>
      <c r="P141" s="3"/>
      <c r="Q141" s="3"/>
      <c r="R141" s="3"/>
      <c r="S141" s="3"/>
      <c r="T141" s="24"/>
    </row>
    <row r="142" spans="1:20" s="5" customFormat="1" ht="12.75">
      <c r="A142" s="40"/>
      <c r="G142" s="3"/>
      <c r="I142" s="3"/>
      <c r="J142" s="3"/>
      <c r="K142" s="21"/>
      <c r="L142" s="3"/>
      <c r="M142" s="3"/>
      <c r="N142" s="3"/>
      <c r="O142" s="3"/>
      <c r="P142" s="3"/>
      <c r="Q142" s="3"/>
      <c r="R142" s="3"/>
      <c r="S142" s="3"/>
      <c r="T142" s="24"/>
    </row>
    <row r="143" spans="1:20" s="5" customFormat="1" ht="12.75">
      <c r="A143" s="40"/>
      <c r="G143" s="3"/>
      <c r="I143" s="3"/>
      <c r="J143" s="3"/>
      <c r="K143" s="21"/>
      <c r="L143" s="3"/>
      <c r="M143" s="3"/>
      <c r="N143" s="3"/>
      <c r="O143" s="3"/>
      <c r="P143" s="3"/>
      <c r="Q143" s="3"/>
      <c r="R143" s="3"/>
      <c r="S143" s="3"/>
      <c r="T143" s="24"/>
    </row>
    <row r="144" spans="1:20" s="5" customFormat="1" ht="12.75">
      <c r="A144" s="40"/>
      <c r="G144" s="3"/>
      <c r="I144" s="3"/>
      <c r="J144" s="3"/>
      <c r="K144" s="21"/>
      <c r="L144" s="3"/>
      <c r="M144" s="3"/>
      <c r="N144" s="3"/>
      <c r="O144" s="3"/>
      <c r="P144" s="3"/>
      <c r="Q144" s="3"/>
      <c r="R144" s="3"/>
      <c r="S144" s="3"/>
      <c r="T144" s="24"/>
    </row>
    <row r="145" spans="1:25" s="5" customFormat="1" ht="12.75">
      <c r="A145" s="40"/>
      <c r="G145" s="3"/>
      <c r="I145" s="3"/>
      <c r="J145" s="3"/>
      <c r="K145" s="21"/>
      <c r="L145" s="3"/>
      <c r="M145" s="3"/>
      <c r="N145" s="3"/>
      <c r="O145" s="3"/>
      <c r="P145" s="3"/>
      <c r="Q145" s="3"/>
      <c r="R145" s="3"/>
      <c r="S145" s="3"/>
      <c r="T145" s="24"/>
      <c r="Y145" s="4"/>
    </row>
    <row r="146" spans="1:20" s="5" customFormat="1" ht="12.75">
      <c r="A146" s="40"/>
      <c r="G146" s="3"/>
      <c r="I146" s="3"/>
      <c r="J146" s="3"/>
      <c r="K146" s="21"/>
      <c r="L146" s="3"/>
      <c r="M146" s="3"/>
      <c r="N146" s="3"/>
      <c r="O146" s="3"/>
      <c r="P146" s="3"/>
      <c r="Q146" s="3"/>
      <c r="R146" s="3"/>
      <c r="S146" s="3"/>
      <c r="T146" s="24"/>
    </row>
    <row r="147" spans="1:20" s="5" customFormat="1" ht="12.75">
      <c r="A147" s="40"/>
      <c r="G147" s="3"/>
      <c r="I147" s="3"/>
      <c r="J147" s="3"/>
      <c r="K147" s="21"/>
      <c r="L147" s="3"/>
      <c r="M147" s="3"/>
      <c r="N147" s="3"/>
      <c r="O147" s="3"/>
      <c r="P147" s="3"/>
      <c r="Q147" s="3"/>
      <c r="R147" s="3"/>
      <c r="S147" s="3"/>
      <c r="T147" s="24"/>
    </row>
    <row r="148" spans="2:25" ht="12.75">
      <c r="B148" s="5"/>
      <c r="C148" s="5"/>
      <c r="D148" s="5"/>
      <c r="E148" s="5"/>
      <c r="F148" s="5"/>
      <c r="G148" s="3"/>
      <c r="H148" s="5"/>
      <c r="I148" s="3"/>
      <c r="J148" s="3"/>
      <c r="K148" s="21"/>
      <c r="L148" s="3"/>
      <c r="M148" s="3"/>
      <c r="N148" s="3"/>
      <c r="O148" s="3"/>
      <c r="P148" s="3"/>
      <c r="Q148" s="3"/>
      <c r="R148" s="3"/>
      <c r="S148" s="3"/>
      <c r="U148" s="5"/>
      <c r="V148" s="5"/>
      <c r="Y148" s="5"/>
    </row>
    <row r="149" spans="1:20" s="5" customFormat="1" ht="12.75">
      <c r="A149" s="40"/>
      <c r="G149" s="3"/>
      <c r="I149" s="3"/>
      <c r="J149" s="3"/>
      <c r="K149" s="21"/>
      <c r="L149" s="3"/>
      <c r="M149" s="3"/>
      <c r="N149" s="3"/>
      <c r="O149" s="3"/>
      <c r="P149" s="3"/>
      <c r="Q149" s="3"/>
      <c r="R149" s="3"/>
      <c r="S149" s="3"/>
      <c r="T149" s="24"/>
    </row>
    <row r="150" spans="1:22" s="5" customFormat="1" ht="12.75">
      <c r="A150" s="40"/>
      <c r="B150" s="4"/>
      <c r="C150" s="4"/>
      <c r="D150" s="4"/>
      <c r="E150" s="4"/>
      <c r="F150" s="4"/>
      <c r="G150" s="2"/>
      <c r="H150" s="4"/>
      <c r="I150" s="2"/>
      <c r="J150" s="2"/>
      <c r="K150" s="18"/>
      <c r="L150" s="2"/>
      <c r="M150" s="2"/>
      <c r="N150" s="2"/>
      <c r="O150" s="2"/>
      <c r="P150" s="2"/>
      <c r="Q150" s="2"/>
      <c r="R150" s="2"/>
      <c r="S150" s="2"/>
      <c r="T150" s="24"/>
      <c r="U150" s="4"/>
      <c r="V150" s="4"/>
    </row>
    <row r="151" spans="1:20" s="5" customFormat="1" ht="12.75">
      <c r="A151" s="40"/>
      <c r="G151" s="3"/>
      <c r="I151" s="3"/>
      <c r="J151" s="3"/>
      <c r="K151" s="21"/>
      <c r="L151" s="3"/>
      <c r="M151" s="3"/>
      <c r="N151" s="3"/>
      <c r="O151" s="3"/>
      <c r="P151" s="3"/>
      <c r="Q151" s="3"/>
      <c r="R151" s="3"/>
      <c r="S151" s="3"/>
      <c r="T151" s="24"/>
    </row>
    <row r="152" spans="1:20" s="5" customFormat="1" ht="12.75">
      <c r="A152" s="40"/>
      <c r="G152" s="3"/>
      <c r="I152" s="3"/>
      <c r="J152" s="3"/>
      <c r="K152" s="21"/>
      <c r="L152" s="3"/>
      <c r="M152" s="3"/>
      <c r="N152" s="3"/>
      <c r="O152" s="3"/>
      <c r="P152" s="3"/>
      <c r="Q152" s="3"/>
      <c r="R152" s="3"/>
      <c r="S152" s="3"/>
      <c r="T152" s="24"/>
    </row>
    <row r="153" spans="1:20" s="5" customFormat="1" ht="12.75">
      <c r="A153" s="40"/>
      <c r="G153" s="3"/>
      <c r="I153" s="3"/>
      <c r="J153" s="3"/>
      <c r="K153" s="21"/>
      <c r="L153" s="3"/>
      <c r="M153" s="3"/>
      <c r="N153" s="3"/>
      <c r="O153" s="3"/>
      <c r="P153" s="3"/>
      <c r="Q153" s="3"/>
      <c r="R153" s="3"/>
      <c r="S153" s="3"/>
      <c r="T153" s="24"/>
    </row>
    <row r="154" spans="1:25" s="5" customFormat="1" ht="12.75">
      <c r="A154" s="40"/>
      <c r="G154" s="3"/>
      <c r="I154" s="3"/>
      <c r="J154" s="3"/>
      <c r="K154" s="21"/>
      <c r="L154" s="3"/>
      <c r="M154" s="3"/>
      <c r="N154" s="3"/>
      <c r="O154" s="3"/>
      <c r="P154" s="3"/>
      <c r="Q154" s="3"/>
      <c r="R154" s="3"/>
      <c r="S154" s="3"/>
      <c r="T154" s="24"/>
      <c r="Y154" s="4"/>
    </row>
    <row r="155" spans="1:25" s="5" customFormat="1" ht="12.75">
      <c r="A155" s="40"/>
      <c r="G155" s="3"/>
      <c r="I155" s="3"/>
      <c r="J155" s="3"/>
      <c r="K155" s="21"/>
      <c r="L155" s="3"/>
      <c r="M155" s="3"/>
      <c r="N155" s="3"/>
      <c r="O155" s="3"/>
      <c r="P155" s="3"/>
      <c r="Q155" s="3"/>
      <c r="R155" s="3"/>
      <c r="S155" s="3"/>
      <c r="T155" s="24"/>
      <c r="Y155" s="4"/>
    </row>
    <row r="156" spans="1:25" s="5" customFormat="1" ht="12.75">
      <c r="A156" s="40"/>
      <c r="G156" s="3"/>
      <c r="I156" s="3"/>
      <c r="J156" s="3"/>
      <c r="K156" s="21"/>
      <c r="L156" s="3"/>
      <c r="M156" s="3"/>
      <c r="N156" s="3"/>
      <c r="O156" s="3"/>
      <c r="P156" s="3"/>
      <c r="Q156" s="3"/>
      <c r="R156" s="3"/>
      <c r="S156" s="3"/>
      <c r="T156" s="24"/>
      <c r="Y156" s="4"/>
    </row>
    <row r="157" spans="2:22" ht="12.75">
      <c r="B157" s="5"/>
      <c r="C157" s="5"/>
      <c r="D157" s="5"/>
      <c r="E157" s="5"/>
      <c r="F157" s="5"/>
      <c r="G157" s="3"/>
      <c r="H157" s="5"/>
      <c r="I157" s="3"/>
      <c r="J157" s="3"/>
      <c r="K157" s="21"/>
      <c r="L157" s="3"/>
      <c r="M157" s="3"/>
      <c r="N157" s="3"/>
      <c r="O157" s="3"/>
      <c r="P157" s="3"/>
      <c r="Q157" s="3"/>
      <c r="R157" s="3"/>
      <c r="S157" s="3"/>
      <c r="U157" s="5"/>
      <c r="V157" s="5"/>
    </row>
    <row r="158" spans="2:22" ht="12.75">
      <c r="B158" s="5"/>
      <c r="C158" s="5"/>
      <c r="D158" s="5"/>
      <c r="E158" s="5"/>
      <c r="F158" s="5"/>
      <c r="G158" s="3"/>
      <c r="H158" s="5"/>
      <c r="I158" s="3"/>
      <c r="J158" s="3"/>
      <c r="K158" s="21"/>
      <c r="L158" s="3"/>
      <c r="M158" s="3"/>
      <c r="N158" s="3"/>
      <c r="O158" s="3"/>
      <c r="P158" s="3"/>
      <c r="Q158" s="3"/>
      <c r="R158" s="3"/>
      <c r="S158" s="3"/>
      <c r="U158" s="5"/>
      <c r="V158" s="5"/>
    </row>
  </sheetData>
  <sheetProtection/>
  <hyperlinks>
    <hyperlink ref="W8" r:id="rId1" display="http://www.carboncapturejournal.com/news/uk-awards-42m-for-ccs-research-at-grangemouth/3560.aspx?Category=all"/>
    <hyperlink ref="W77" r:id="rId2" display="https://www.cslforum.org/cslf/sites/default/files/documents/AbuDhabi2017/AbuDhabi2017-AlShehri-UthmaniyahProject-TG.pdf&#10;"/>
    <hyperlink ref="W18" r:id="rId3" display="http://www.slideshare.net/globalccs/dr-seong-jegarl-the-status-and-prospects-of-ccs-demonstration-in-korea?next_slideshow=1"/>
    <hyperlink ref="X42" r:id="rId4" display="http://conference2019.co2geonet.com/media/28988/1520_herfkens-sqz.pdf"/>
    <hyperlink ref="X22" r:id="rId5" display="https://www.northerngasnetworks.co.uk/event/h21-launches-national/"/>
    <hyperlink ref="X12" r:id="rId6" display="https://www.gasnetworks.ie/corporate/gas-regulation/service-for-suppliers/code-of-operations/code-modifications/code-modification-forum-meetings/2019_cmf_meetings/20190612_Cod_Mod_Forum_CCS__H2-Slide-Presentation.pdf"/>
    <hyperlink ref="X45" r:id="rId7" display="https://eu.daily-times.com/story/news/local/2019/12/10/carbon-capture-mitsubishi-enchant-energy-san-juan-generating-station-retrofit/4387594002/"/>
    <hyperlink ref="X16" r:id="rId8" display="https://hynet.co.uk/documents/"/>
    <hyperlink ref="W12" r:id="rId9" display="https://co2re.co/StorageData"/>
    <hyperlink ref="W17" r:id="rId10" display="http://www.slideshare.net/globalccs/dr-seong-jegarl-the-status-and-prospects-of-ccs-demonstration-in-korea?next_slideshow=1"/>
    <hyperlink ref="X18" r:id="rId11" display="http://www.zeroco2.no/projects/korea-ccs2"/>
    <hyperlink ref="X7" r:id="rId12" display="https://actacorn.eu/downloads"/>
    <hyperlink ref="X14" r:id="rId13" display="https://www.equinor.com/en/news/evaluating-conversion-natural-gas-hydrogen.html.html"/>
    <hyperlink ref="X19" r:id="rId14" display="https://www.lafargeholcim.com/joint-carbon-capture-project-usa-plant"/>
    <hyperlink ref="X27" r:id="rId15" display="http://ieomsociety.org/ieom2017/papers/427.pdf"/>
    <hyperlink ref="X35" r:id="rId16" display="https://blogs.illinois.edu/view/7447/755591"/>
    <hyperlink ref="X51" r:id="rId17" display="https://www.eenews.net/stories/1062379959"/>
    <hyperlink ref="X41" r:id="rId18" display="https://www.energy.gov/fe/foa-2058-front-end-engineering-design-feed-studies-carbon-capture-systems-coal-and-natural-gas"/>
    <hyperlink ref="X38" r:id="rId19" display="https://www.energy.gov/sites/prod/files/2013/05/f0/EIS-0464-DEIS-2013.pdf"/>
    <hyperlink ref="W11" r:id="rId20" display="Global CCS Institute"/>
    <hyperlink ref="W15" r:id="rId21" display="Global CCS Institute"/>
    <hyperlink ref="W19" r:id="rId22" display="Global CCS Institute"/>
    <hyperlink ref="W23" r:id="rId23" display="Global CCS Institute"/>
    <hyperlink ref="W25" r:id="rId24" display="Global CCS Institute"/>
    <hyperlink ref="W29" r:id="rId25" display="Global CCS Institute"/>
    <hyperlink ref="W32" r:id="rId26" display="Global CCS Institute"/>
    <hyperlink ref="W40" r:id="rId27" display="Global CCS Institute"/>
    <hyperlink ref="W41" r:id="rId28" display="Global CCS Institute"/>
    <hyperlink ref="W51" r:id="rId29" display="Global CCS Institute"/>
    <hyperlink ref="W63" r:id="rId30" display="Global CCS Institute"/>
    <hyperlink ref="W68" r:id="rId31" display="Global CCS Institute"/>
    <hyperlink ref="W70" r:id="rId32" display="Global CCS Institute"/>
    <hyperlink ref="W75" r:id="rId33" display="Global CCS Institute"/>
    <hyperlink ref="X10" r:id="rId34" display="https://www.drax.com/about-us/our-projects/bioenergy-carbon-capture-use-and-storage-beccs/"/>
    <hyperlink ref="X13" r:id="rId35" display="https://events.development.asia/system/files/materials/2015/10/tianjin-integrated-gasification-combined-cycle-power-plant-project-new-power-generation-technology.pdf"/>
    <hyperlink ref="X15" r:id="rId36" display="https://www.equinor.com/en/what-we-do/h2hsaltend.html"/>
    <hyperlink ref="X17" r:id="rId37" display="https://sequestration.mit.edu/tools/projects/korea_ccs.html"/>
    <hyperlink ref="X20" r:id="rId38" display="https://www.bp.com/en/global/corporate/news-and-insights/reimagining-energy/net-zero-teesside-project.html"/>
    <hyperlink ref="X21" r:id="rId39" display="https://oilandgasclimateinitiative.com/climate-investments-announces-progression-of-the-uks-first-commercial-full-chain-carbon-capture-utilization-and-storage-project/"/>
    <hyperlink ref="X23" r:id="rId40" display="https://qz.com/1638096/the-story-behind-the-worlds-first-large-direct-air-capture-plant/"/>
    <hyperlink ref="X24" r:id="rId41" display="https://www.osti.gov/biblio/1476351-carbonsafe-establishing-early-co2-storage-complex-kemper-county-mississippi-project-eco2s"/>
    <hyperlink ref="X25" r:id="rId42" display="https://www.businesswire.com/news/home/20180619005792/en/Occidental-Petroleum-White-Energy-Study-Feasibility-Capturing"/>
    <hyperlink ref="X28" r:id="rId43" display="https://www.dmp.wa.gov.au/South-West-Hub-CCS-1489.aspx"/>
    <hyperlink ref="X29" r:id="rId44" display="http://icfuels.com/about/"/>
    <hyperlink ref="W30" r:id="rId45" display="Global CCS Institute"/>
    <hyperlink ref="X30" r:id="rId46" display="https://www.velocys.com/2019/10/10/negative-emission-fuel-agreement/"/>
    <hyperlink ref="X32" r:id="rId47" display="https://www.ogj.com/refining-processing/gas-processing/new-plants/article/17296298/adnoc-set-to-expand-carboncapture-program"/>
    <hyperlink ref="X36" r:id="rId48" display="https://www.energy.gov/fe/foa-2058-front-end-engineering-design-feed-studies-carbon-capture-systems-coal-and-natural-gas"/>
    <hyperlink ref="X37" r:id="rId49" display="http://www.kgs.ku.edu/PRS/IMSCSH/about.html"/>
    <hyperlink ref="X40" r:id="rId50" display="https://www.energy.gov/fe/foa-2058-front-end-engineering-design-feed-studies-carbon-capture-systems-coal-and-natural-gas"/>
    <hyperlink ref="X43" r:id="rId51" display="https://www.energy.gov/fe/foa-2058-front-end-engineering-design-feed-studies-carbon-capture-systems-coal-and-natural-gas"/>
    <hyperlink ref="X44" r:id="rId52" display="https://www.energy.gov/fe/foa-2058-front-end-engineering-design-feed-studies-carbon-capture-systems-coal-and-natural-gas"/>
    <hyperlink ref="X46" r:id="rId53" display="https://www.climateleaders.org.au/case-studies/santos-1/"/>
    <hyperlink ref="X47" r:id="rId54" display="https://www.thechemicalengineer.com/news/wabash-valley-resources-closes-investment-for-ccs-project/"/>
    <hyperlink ref="X55" r:id="rId55" display="http://documents.ieaghg.org/index.php/s/4hyafrmhu2bobOs"/>
    <hyperlink ref="X70" r:id="rId56" display="https://www.globalccsinstitute.com/archive/hub/publications/190903/brazilian-atlas-co2-capture-geological-storage.pdf"/>
    <hyperlink ref="X71" r:id="rId57" display="https://www.qatargas.com/english/aboutus/north-field"/>
    <hyperlink ref="X75" r:id="rId58" display="https://www.researchgate.net/publication/273193762_Snohvit_The_History_of_Injecting_and_Storing_1_Mt_CO2_in_the_Fluvial_Tubaen_Fm"/>
  </hyperlinks>
  <printOptions/>
  <pageMargins left="0.7480314960629921" right="0.7480314960629921" top="0.984251968503937" bottom="0.984251968503937" header="0.31496062992125984" footer="0.31496062992125984"/>
  <pageSetup horizontalDpi="600" verticalDpi="600" orientation="landscape" paperSize="9" scale="25" r:id="rId59"/>
</worksheet>
</file>

<file path=xl/worksheets/sheet2.xml><?xml version="1.0" encoding="utf-8"?>
<worksheet xmlns="http://schemas.openxmlformats.org/spreadsheetml/2006/main" xmlns:r="http://schemas.openxmlformats.org/officeDocument/2006/relationships">
  <dimension ref="A2:GH70"/>
  <sheetViews>
    <sheetView zoomScale="82" zoomScaleNormal="82" zoomScalePageLayoutView="0" workbookViewId="0" topLeftCell="A1">
      <selection activeCell="D83" sqref="D83"/>
    </sheetView>
  </sheetViews>
  <sheetFormatPr defaultColWidth="8.7109375" defaultRowHeight="12.75"/>
  <cols>
    <col min="1" max="1" width="8.7109375" style="59" customWidth="1"/>
    <col min="2" max="3" width="13.140625" style="0" customWidth="1"/>
    <col min="4" max="4" width="17.28125" style="0" customWidth="1"/>
    <col min="5" max="5" width="18.00390625" style="0" customWidth="1"/>
    <col min="6" max="6" width="30.28125" style="59" customWidth="1"/>
    <col min="7" max="7" width="15.28125" style="20" customWidth="1"/>
    <col min="8" max="8" width="24.421875" style="0" customWidth="1"/>
    <col min="9" max="9" width="17.28125" style="0" customWidth="1"/>
    <col min="10" max="10" width="18.421875" style="44" customWidth="1"/>
    <col min="11" max="11" width="21.7109375" style="0" customWidth="1"/>
    <col min="12" max="12" width="24.00390625" style="0" customWidth="1"/>
    <col min="13" max="15" width="20.421875" style="0" customWidth="1"/>
    <col min="16" max="16" width="24.00390625" style="0" customWidth="1"/>
    <col min="17" max="17" width="15.28125" style="0" customWidth="1"/>
    <col min="18" max="18" width="14.28125" style="0" customWidth="1"/>
    <col min="19" max="19" width="56.28125" style="0" customWidth="1"/>
    <col min="20" max="20" width="18.00390625" style="0" customWidth="1"/>
    <col min="21" max="21" width="33.421875" style="0" customWidth="1"/>
    <col min="22" max="22" width="20.7109375" style="0" customWidth="1"/>
    <col min="23" max="23" width="31.421875" style="0" customWidth="1"/>
  </cols>
  <sheetData>
    <row r="2" spans="1:25" s="4" customFormat="1" ht="30">
      <c r="A2" s="58"/>
      <c r="B2" s="25" t="s">
        <v>348</v>
      </c>
      <c r="F2" s="58"/>
      <c r="H2" s="26"/>
      <c r="I2" s="2"/>
      <c r="J2" s="2"/>
      <c r="K2" s="18"/>
      <c r="L2" s="2"/>
      <c r="M2" s="2"/>
      <c r="N2" s="2"/>
      <c r="O2" s="2"/>
      <c r="P2" s="2"/>
      <c r="Q2" s="2"/>
      <c r="R2" s="2"/>
      <c r="S2" s="2"/>
      <c r="T2" s="2"/>
      <c r="U2" s="2"/>
      <c r="W2" s="24"/>
      <c r="X2" s="5"/>
      <c r="Y2" s="5"/>
    </row>
    <row r="3" spans="2:190" ht="12.75" customHeight="1">
      <c r="B3" s="25"/>
      <c r="C3" s="25"/>
      <c r="D3" s="25"/>
      <c r="E3" s="25"/>
      <c r="F3" s="25"/>
      <c r="G3" s="25"/>
      <c r="H3" s="25"/>
      <c r="I3" s="25"/>
      <c r="J3" s="43"/>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row>
    <row r="4" spans="1:23" s="60" customFormat="1" ht="54" customHeight="1">
      <c r="A4" s="27" t="s">
        <v>279</v>
      </c>
      <c r="B4" s="27" t="s">
        <v>72</v>
      </c>
      <c r="C4" s="27" t="s">
        <v>73</v>
      </c>
      <c r="D4" s="27" t="s">
        <v>105</v>
      </c>
      <c r="E4" s="27" t="s">
        <v>106</v>
      </c>
      <c r="F4" s="27" t="s">
        <v>75</v>
      </c>
      <c r="G4" s="27" t="s">
        <v>107</v>
      </c>
      <c r="H4" s="27" t="s">
        <v>112</v>
      </c>
      <c r="I4" s="27" t="s">
        <v>132</v>
      </c>
      <c r="J4" s="28" t="s">
        <v>133</v>
      </c>
      <c r="K4" s="28" t="s">
        <v>149</v>
      </c>
      <c r="L4" s="27" t="s">
        <v>280</v>
      </c>
      <c r="M4" s="27" t="s">
        <v>154</v>
      </c>
      <c r="N4" s="27" t="s">
        <v>156</v>
      </c>
      <c r="O4" s="27" t="s">
        <v>177</v>
      </c>
      <c r="P4" s="27" t="s">
        <v>190</v>
      </c>
      <c r="Q4" s="27" t="s">
        <v>191</v>
      </c>
      <c r="R4" s="27" t="s">
        <v>207</v>
      </c>
      <c r="S4" s="27" t="s">
        <v>206</v>
      </c>
      <c r="T4" s="27" t="s">
        <v>205</v>
      </c>
      <c r="U4" s="27" t="s">
        <v>208</v>
      </c>
      <c r="V4" s="27" t="s">
        <v>209</v>
      </c>
      <c r="W4" s="27" t="s">
        <v>210</v>
      </c>
    </row>
    <row r="5" spans="1:23" s="39" customFormat="1" ht="95.25" customHeight="1">
      <c r="A5" s="9"/>
      <c r="B5" s="9" t="s">
        <v>274</v>
      </c>
      <c r="C5" s="9" t="s">
        <v>275</v>
      </c>
      <c r="D5" s="34" t="s">
        <v>781</v>
      </c>
      <c r="E5" s="34" t="s">
        <v>74</v>
      </c>
      <c r="F5" s="9"/>
      <c r="G5" s="9"/>
      <c r="H5" s="9"/>
      <c r="I5" s="9"/>
      <c r="J5" s="42"/>
      <c r="K5" s="9"/>
      <c r="L5" s="9"/>
      <c r="M5" s="9"/>
      <c r="N5" s="9"/>
      <c r="O5" s="9"/>
      <c r="P5" s="9"/>
      <c r="Q5" s="9"/>
      <c r="R5" s="9"/>
      <c r="S5" s="9"/>
      <c r="T5" s="9"/>
      <c r="U5" s="9"/>
      <c r="V5" s="38"/>
      <c r="W5" s="36"/>
    </row>
    <row r="6" spans="1:23" s="35" customFormat="1" ht="303" customHeight="1">
      <c r="A6" s="27">
        <f aca="true" t="shared" si="0" ref="A6:A69">ROW(A6)-5</f>
        <v>1</v>
      </c>
      <c r="B6" s="34">
        <v>57.57</v>
      </c>
      <c r="C6" s="34">
        <v>-1.845</v>
      </c>
      <c r="D6" s="34">
        <v>2</v>
      </c>
      <c r="E6" s="34">
        <v>2</v>
      </c>
      <c r="F6" s="61" t="s">
        <v>993</v>
      </c>
      <c r="G6" s="9" t="s">
        <v>109</v>
      </c>
      <c r="H6" s="9" t="s">
        <v>116</v>
      </c>
      <c r="I6" s="9" t="s">
        <v>305</v>
      </c>
      <c r="J6" s="9">
        <v>0.2</v>
      </c>
      <c r="K6" s="62" t="s">
        <v>267</v>
      </c>
      <c r="L6" s="9" t="s">
        <v>277</v>
      </c>
      <c r="M6" s="9" t="s">
        <v>994</v>
      </c>
      <c r="N6" s="9" t="s">
        <v>995</v>
      </c>
      <c r="O6" s="9" t="s">
        <v>940</v>
      </c>
      <c r="P6" s="9" t="s">
        <v>996</v>
      </c>
      <c r="Q6" s="63" t="s">
        <v>220</v>
      </c>
      <c r="R6" s="9" t="s">
        <v>213</v>
      </c>
      <c r="S6" s="64" t="s">
        <v>997</v>
      </c>
      <c r="T6" s="65" t="s">
        <v>277</v>
      </c>
      <c r="U6" s="66" t="s">
        <v>998</v>
      </c>
      <c r="V6" s="67" t="s">
        <v>788</v>
      </c>
      <c r="W6" s="68" t="s">
        <v>999</v>
      </c>
    </row>
    <row r="7" spans="1:24" s="35" customFormat="1" ht="93.75" customHeight="1">
      <c r="A7" s="27">
        <f t="shared" si="0"/>
        <v>2</v>
      </c>
      <c r="B7" s="34">
        <v>37.14</v>
      </c>
      <c r="C7" s="34">
        <v>-100.81</v>
      </c>
      <c r="D7" s="34">
        <v>4</v>
      </c>
      <c r="E7" s="34">
        <v>1</v>
      </c>
      <c r="F7" s="69" t="s">
        <v>557</v>
      </c>
      <c r="G7" s="9" t="s">
        <v>110</v>
      </c>
      <c r="H7" s="9" t="s">
        <v>118</v>
      </c>
      <c r="I7" s="9" t="s">
        <v>15</v>
      </c>
      <c r="J7" s="9">
        <v>0.2</v>
      </c>
      <c r="K7" s="62" t="s">
        <v>632</v>
      </c>
      <c r="L7" s="9" t="s">
        <v>277</v>
      </c>
      <c r="M7" s="9">
        <v>2009</v>
      </c>
      <c r="N7" s="9" t="s">
        <v>627</v>
      </c>
      <c r="O7" s="9" t="s">
        <v>183</v>
      </c>
      <c r="P7" s="9" t="s">
        <v>189</v>
      </c>
      <c r="Q7" s="9" t="s">
        <v>628</v>
      </c>
      <c r="R7" s="9" t="s">
        <v>633</v>
      </c>
      <c r="S7" s="70" t="s">
        <v>636</v>
      </c>
      <c r="T7" s="65" t="s">
        <v>277</v>
      </c>
      <c r="U7" s="66" t="s">
        <v>629</v>
      </c>
      <c r="V7" s="67" t="s">
        <v>631</v>
      </c>
      <c r="W7" s="71" t="s">
        <v>1119</v>
      </c>
      <c r="X7" s="37"/>
    </row>
    <row r="8" spans="1:24" s="35" customFormat="1" ht="66.75" customHeight="1">
      <c r="A8" s="27">
        <f t="shared" si="0"/>
        <v>3</v>
      </c>
      <c r="B8" s="34">
        <v>37.97</v>
      </c>
      <c r="C8" s="34">
        <v>-100.85</v>
      </c>
      <c r="D8" s="34">
        <v>4</v>
      </c>
      <c r="E8" s="34">
        <v>1</v>
      </c>
      <c r="F8" s="69" t="s">
        <v>558</v>
      </c>
      <c r="G8" s="9" t="s">
        <v>110</v>
      </c>
      <c r="H8" s="9" t="s">
        <v>118</v>
      </c>
      <c r="I8" s="9" t="s">
        <v>15</v>
      </c>
      <c r="J8" s="9">
        <v>0.1</v>
      </c>
      <c r="K8" s="9" t="s">
        <v>649</v>
      </c>
      <c r="L8" s="9" t="s">
        <v>277</v>
      </c>
      <c r="M8" s="9">
        <v>2012</v>
      </c>
      <c r="N8" s="9" t="s">
        <v>627</v>
      </c>
      <c r="O8" s="9" t="s">
        <v>183</v>
      </c>
      <c r="P8" s="9" t="s">
        <v>189</v>
      </c>
      <c r="Q8" s="9" t="s">
        <v>635</v>
      </c>
      <c r="R8" s="9" t="s">
        <v>634</v>
      </c>
      <c r="S8" s="70" t="s">
        <v>641</v>
      </c>
      <c r="T8" s="65" t="s">
        <v>277</v>
      </c>
      <c r="U8" s="66" t="s">
        <v>637</v>
      </c>
      <c r="V8" s="72" t="s">
        <v>608</v>
      </c>
      <c r="W8" s="71" t="s">
        <v>630</v>
      </c>
      <c r="X8" s="37"/>
    </row>
    <row r="9" spans="1:23" s="35" customFormat="1" ht="78.75" customHeight="1">
      <c r="A9" s="29">
        <f t="shared" si="0"/>
        <v>4</v>
      </c>
      <c r="B9" s="34">
        <v>35.66</v>
      </c>
      <c r="C9" s="34">
        <v>-101.4</v>
      </c>
      <c r="D9" s="34">
        <v>5</v>
      </c>
      <c r="E9" s="34">
        <v>1</v>
      </c>
      <c r="F9" s="61" t="s">
        <v>1014</v>
      </c>
      <c r="G9" s="9" t="s">
        <v>782</v>
      </c>
      <c r="H9" s="9" t="s">
        <v>118</v>
      </c>
      <c r="I9" s="9" t="s">
        <v>10</v>
      </c>
      <c r="J9" s="9" t="s">
        <v>276</v>
      </c>
      <c r="K9" s="62" t="s">
        <v>277</v>
      </c>
      <c r="L9" s="9" t="s">
        <v>277</v>
      </c>
      <c r="M9" s="9">
        <v>2001</v>
      </c>
      <c r="N9" s="9" t="s">
        <v>886</v>
      </c>
      <c r="O9" s="9" t="s">
        <v>183</v>
      </c>
      <c r="P9" s="9" t="s">
        <v>189</v>
      </c>
      <c r="Q9" s="9" t="s">
        <v>1015</v>
      </c>
      <c r="R9" s="9" t="s">
        <v>66</v>
      </c>
      <c r="S9" s="64" t="s">
        <v>1016</v>
      </c>
      <c r="T9" s="65" t="s">
        <v>277</v>
      </c>
      <c r="U9" s="66" t="s">
        <v>1017</v>
      </c>
      <c r="V9" s="67" t="s">
        <v>1012</v>
      </c>
      <c r="W9" s="68" t="s">
        <v>1018</v>
      </c>
    </row>
    <row r="10" spans="1:23" s="39" customFormat="1" ht="251.25" customHeight="1">
      <c r="A10" s="29">
        <f t="shared" si="0"/>
        <v>5</v>
      </c>
      <c r="B10" s="34">
        <v>51.476</v>
      </c>
      <c r="C10" s="34">
        <v>16.83</v>
      </c>
      <c r="D10" s="34">
        <v>4</v>
      </c>
      <c r="E10" s="34">
        <v>1</v>
      </c>
      <c r="F10" s="61" t="s">
        <v>1044</v>
      </c>
      <c r="G10" s="9" t="s">
        <v>110</v>
      </c>
      <c r="H10" s="9" t="s">
        <v>268</v>
      </c>
      <c r="I10" s="9" t="s">
        <v>1045</v>
      </c>
      <c r="J10" s="9" t="s">
        <v>1046</v>
      </c>
      <c r="K10" s="62" t="s">
        <v>267</v>
      </c>
      <c r="L10" s="9" t="s">
        <v>1047</v>
      </c>
      <c r="M10" s="9">
        <v>1996</v>
      </c>
      <c r="N10" s="9" t="s">
        <v>164</v>
      </c>
      <c r="O10" s="9" t="s">
        <v>179</v>
      </c>
      <c r="P10" s="9" t="s">
        <v>423</v>
      </c>
      <c r="Q10" s="9" t="s">
        <v>267</v>
      </c>
      <c r="R10" s="9" t="s">
        <v>1048</v>
      </c>
      <c r="S10" s="34" t="s">
        <v>1117</v>
      </c>
      <c r="T10" s="65" t="s">
        <v>267</v>
      </c>
      <c r="U10" s="66" t="s">
        <v>1049</v>
      </c>
      <c r="V10" s="67" t="s">
        <v>1050</v>
      </c>
      <c r="W10" s="73" t="s">
        <v>1051</v>
      </c>
    </row>
    <row r="11" spans="1:23" s="39" customFormat="1" ht="118.5">
      <c r="A11" s="29">
        <f t="shared" si="0"/>
        <v>6</v>
      </c>
      <c r="B11" s="34">
        <v>-27.682</v>
      </c>
      <c r="C11" s="34">
        <v>150.343</v>
      </c>
      <c r="D11" s="34">
        <v>2</v>
      </c>
      <c r="E11" s="34">
        <v>1</v>
      </c>
      <c r="F11" s="61" t="s">
        <v>1008</v>
      </c>
      <c r="G11" s="9" t="s">
        <v>109</v>
      </c>
      <c r="H11" s="9" t="s">
        <v>4</v>
      </c>
      <c r="I11" s="9" t="s">
        <v>1001</v>
      </c>
      <c r="J11" s="9">
        <v>0.2</v>
      </c>
      <c r="K11" s="62" t="s">
        <v>277</v>
      </c>
      <c r="L11" s="9" t="s">
        <v>277</v>
      </c>
      <c r="M11" s="9">
        <v>2023</v>
      </c>
      <c r="N11" s="9" t="s">
        <v>1009</v>
      </c>
      <c r="O11" s="9" t="s">
        <v>182</v>
      </c>
      <c r="P11" s="9" t="s">
        <v>1002</v>
      </c>
      <c r="Q11" s="9" t="s">
        <v>220</v>
      </c>
      <c r="R11" s="9" t="s">
        <v>66</v>
      </c>
      <c r="S11" s="34" t="s">
        <v>1010</v>
      </c>
      <c r="T11" s="65" t="s">
        <v>277</v>
      </c>
      <c r="U11" s="66" t="s">
        <v>1011</v>
      </c>
      <c r="V11" s="67" t="s">
        <v>1012</v>
      </c>
      <c r="W11" s="73" t="s">
        <v>1013</v>
      </c>
    </row>
    <row r="12" spans="1:23" s="39" customFormat="1" ht="184.5" customHeight="1">
      <c r="A12" s="29">
        <f t="shared" si="0"/>
        <v>7</v>
      </c>
      <c r="B12" s="34">
        <v>46.85</v>
      </c>
      <c r="C12" s="34">
        <v>16.633</v>
      </c>
      <c r="D12" s="34">
        <v>5</v>
      </c>
      <c r="E12" s="34">
        <v>1</v>
      </c>
      <c r="F12" s="61" t="s">
        <v>1019</v>
      </c>
      <c r="G12" s="9" t="s">
        <v>782</v>
      </c>
      <c r="H12" s="9" t="s">
        <v>1020</v>
      </c>
      <c r="I12" s="9" t="s">
        <v>1021</v>
      </c>
      <c r="J12" s="9" t="s">
        <v>1022</v>
      </c>
      <c r="K12" s="62" t="s">
        <v>267</v>
      </c>
      <c r="L12" s="62" t="s">
        <v>1023</v>
      </c>
      <c r="M12" s="9">
        <v>1972</v>
      </c>
      <c r="N12" s="9" t="s">
        <v>1024</v>
      </c>
      <c r="O12" s="9" t="s">
        <v>267</v>
      </c>
      <c r="P12" s="9" t="s">
        <v>277</v>
      </c>
      <c r="Q12" s="9" t="s">
        <v>277</v>
      </c>
      <c r="R12" s="9" t="s">
        <v>66</v>
      </c>
      <c r="S12" s="34" t="s">
        <v>1025</v>
      </c>
      <c r="T12" s="65" t="s">
        <v>277</v>
      </c>
      <c r="U12" s="66" t="s">
        <v>1026</v>
      </c>
      <c r="V12" s="67" t="s">
        <v>1027</v>
      </c>
      <c r="W12" s="73" t="s">
        <v>1028</v>
      </c>
    </row>
    <row r="13" spans="1:23" s="39" customFormat="1" ht="171.75" customHeight="1">
      <c r="A13" s="29">
        <f t="shared" si="0"/>
        <v>8</v>
      </c>
      <c r="B13" s="34">
        <v>64.037</v>
      </c>
      <c r="C13" s="34">
        <v>-21.401</v>
      </c>
      <c r="D13" s="38">
        <v>4</v>
      </c>
      <c r="E13" s="34">
        <v>4</v>
      </c>
      <c r="F13" s="61" t="s">
        <v>915</v>
      </c>
      <c r="G13" s="9" t="s">
        <v>110</v>
      </c>
      <c r="H13" s="9" t="s">
        <v>916</v>
      </c>
      <c r="I13" s="42" t="s">
        <v>917</v>
      </c>
      <c r="J13" s="9">
        <v>0.01</v>
      </c>
      <c r="K13" s="62" t="s">
        <v>267</v>
      </c>
      <c r="L13" s="9" t="s">
        <v>277</v>
      </c>
      <c r="M13" s="9">
        <v>2012</v>
      </c>
      <c r="N13" s="9" t="s">
        <v>918</v>
      </c>
      <c r="O13" s="9" t="s">
        <v>183</v>
      </c>
      <c r="P13" s="9" t="s">
        <v>919</v>
      </c>
      <c r="Q13" s="9" t="s">
        <v>267</v>
      </c>
      <c r="R13" s="9" t="s">
        <v>920</v>
      </c>
      <c r="S13" s="66" t="s">
        <v>921</v>
      </c>
      <c r="T13" s="65" t="s">
        <v>277</v>
      </c>
      <c r="U13" s="34" t="s">
        <v>922</v>
      </c>
      <c r="V13" s="67" t="s">
        <v>788</v>
      </c>
      <c r="W13" s="74" t="s">
        <v>923</v>
      </c>
    </row>
    <row r="14" spans="1:23" s="39" customFormat="1" ht="93.75" customHeight="1">
      <c r="A14" s="27">
        <f t="shared" si="0"/>
        <v>9</v>
      </c>
      <c r="B14" s="34">
        <v>35.95</v>
      </c>
      <c r="C14" s="34">
        <v>112.924</v>
      </c>
      <c r="D14" s="34">
        <v>5</v>
      </c>
      <c r="E14" s="34">
        <v>3</v>
      </c>
      <c r="F14" s="69" t="s">
        <v>796</v>
      </c>
      <c r="G14" s="9" t="s">
        <v>782</v>
      </c>
      <c r="H14" s="9" t="s">
        <v>115</v>
      </c>
      <c r="I14" s="9" t="s">
        <v>797</v>
      </c>
      <c r="J14" s="9">
        <v>0.000192</v>
      </c>
      <c r="K14" s="62" t="s">
        <v>267</v>
      </c>
      <c r="L14" s="9" t="s">
        <v>277</v>
      </c>
      <c r="M14" s="9">
        <v>2004</v>
      </c>
      <c r="N14" s="9" t="s">
        <v>785</v>
      </c>
      <c r="O14" s="9" t="s">
        <v>785</v>
      </c>
      <c r="P14" s="9" t="s">
        <v>369</v>
      </c>
      <c r="Q14" s="9" t="s">
        <v>196</v>
      </c>
      <c r="R14" s="9" t="s">
        <v>798</v>
      </c>
      <c r="S14" s="66" t="s">
        <v>799</v>
      </c>
      <c r="T14" s="65" t="s">
        <v>277</v>
      </c>
      <c r="U14" s="34"/>
      <c r="V14" s="67" t="s">
        <v>788</v>
      </c>
      <c r="W14" s="74"/>
    </row>
    <row r="15" spans="1:23" s="39" customFormat="1" ht="225" customHeight="1">
      <c r="A15" s="29">
        <f t="shared" si="0"/>
        <v>10</v>
      </c>
      <c r="B15" s="34">
        <v>42.57</v>
      </c>
      <c r="C15" s="34">
        <v>-3.64</v>
      </c>
      <c r="D15" s="34">
        <v>4</v>
      </c>
      <c r="E15" s="34">
        <v>2</v>
      </c>
      <c r="F15" s="61" t="s">
        <v>948</v>
      </c>
      <c r="G15" s="9" t="s">
        <v>110</v>
      </c>
      <c r="H15" s="9" t="s">
        <v>949</v>
      </c>
      <c r="I15" s="9" t="s">
        <v>950</v>
      </c>
      <c r="J15" s="9">
        <v>0.0025</v>
      </c>
      <c r="K15" s="62" t="s">
        <v>267</v>
      </c>
      <c r="L15" s="9" t="s">
        <v>277</v>
      </c>
      <c r="M15" s="9">
        <v>2015</v>
      </c>
      <c r="N15" s="9" t="s">
        <v>785</v>
      </c>
      <c r="O15" s="9" t="s">
        <v>785</v>
      </c>
      <c r="P15" s="9" t="s">
        <v>369</v>
      </c>
      <c r="Q15" s="9" t="s">
        <v>196</v>
      </c>
      <c r="R15" s="9" t="s">
        <v>216</v>
      </c>
      <c r="S15" s="34" t="s">
        <v>951</v>
      </c>
      <c r="T15" s="65" t="s">
        <v>277</v>
      </c>
      <c r="U15" s="66" t="s">
        <v>952</v>
      </c>
      <c r="V15" s="67" t="s">
        <v>788</v>
      </c>
      <c r="W15" s="34" t="s">
        <v>953</v>
      </c>
    </row>
    <row r="16" spans="1:23" s="39" customFormat="1" ht="121.5" customHeight="1">
      <c r="A16" s="29">
        <f t="shared" si="0"/>
        <v>11</v>
      </c>
      <c r="B16" s="34">
        <v>34.42</v>
      </c>
      <c r="C16" s="34">
        <v>-118.52</v>
      </c>
      <c r="D16" s="34">
        <v>1</v>
      </c>
      <c r="E16" s="34">
        <v>0</v>
      </c>
      <c r="F16" s="61" t="s">
        <v>583</v>
      </c>
      <c r="G16" s="34" t="s">
        <v>91</v>
      </c>
      <c r="H16" s="9" t="s">
        <v>118</v>
      </c>
      <c r="I16" s="9" t="s">
        <v>18</v>
      </c>
      <c r="J16" s="9" t="s">
        <v>646</v>
      </c>
      <c r="K16" s="9" t="s">
        <v>649</v>
      </c>
      <c r="L16" s="9" t="s">
        <v>277</v>
      </c>
      <c r="M16" s="9">
        <v>2025</v>
      </c>
      <c r="N16" s="9" t="s">
        <v>650</v>
      </c>
      <c r="O16" s="9" t="s">
        <v>182</v>
      </c>
      <c r="P16" s="9" t="s">
        <v>189</v>
      </c>
      <c r="Q16" s="9" t="s">
        <v>196</v>
      </c>
      <c r="R16" s="9" t="s">
        <v>648</v>
      </c>
      <c r="S16" s="66" t="s">
        <v>651</v>
      </c>
      <c r="T16" s="65" t="s">
        <v>277</v>
      </c>
      <c r="U16" s="36"/>
      <c r="V16" s="75" t="s">
        <v>608</v>
      </c>
      <c r="W16" s="74" t="s">
        <v>647</v>
      </c>
    </row>
    <row r="17" spans="1:23" s="39" customFormat="1" ht="172.5" customHeight="1">
      <c r="A17" s="29">
        <f t="shared" si="0"/>
        <v>12</v>
      </c>
      <c r="B17" s="34">
        <v>45.11</v>
      </c>
      <c r="C17" s="34">
        <v>124.49</v>
      </c>
      <c r="D17" s="34">
        <v>5</v>
      </c>
      <c r="E17" s="34">
        <v>1</v>
      </c>
      <c r="F17" s="61" t="s">
        <v>832</v>
      </c>
      <c r="G17" s="9" t="s">
        <v>782</v>
      </c>
      <c r="H17" s="9" t="s">
        <v>115</v>
      </c>
      <c r="I17" s="9" t="s">
        <v>129</v>
      </c>
      <c r="J17" s="76" t="s">
        <v>391</v>
      </c>
      <c r="K17" s="62">
        <v>0.96</v>
      </c>
      <c r="L17" s="9" t="s">
        <v>277</v>
      </c>
      <c r="M17" s="9">
        <v>2008</v>
      </c>
      <c r="N17" s="9" t="s">
        <v>164</v>
      </c>
      <c r="O17" s="9" t="s">
        <v>179</v>
      </c>
      <c r="P17" s="9" t="s">
        <v>189</v>
      </c>
      <c r="Q17" s="9" t="s">
        <v>53</v>
      </c>
      <c r="R17" s="9" t="s">
        <v>66</v>
      </c>
      <c r="S17" s="34" t="s">
        <v>833</v>
      </c>
      <c r="T17" s="65" t="s">
        <v>277</v>
      </c>
      <c r="U17" s="34" t="s">
        <v>834</v>
      </c>
      <c r="V17" s="77" t="s">
        <v>788</v>
      </c>
      <c r="W17" s="74" t="s">
        <v>835</v>
      </c>
    </row>
    <row r="18" spans="1:23" s="39" customFormat="1" ht="118.5">
      <c r="A18" s="29">
        <f t="shared" si="0"/>
        <v>13</v>
      </c>
      <c r="B18" s="38">
        <v>48.56</v>
      </c>
      <c r="C18" s="38">
        <v>-102.25</v>
      </c>
      <c r="D18" s="38">
        <v>5</v>
      </c>
      <c r="E18" s="34">
        <v>3</v>
      </c>
      <c r="F18" s="61" t="s">
        <v>859</v>
      </c>
      <c r="G18" s="9" t="s">
        <v>782</v>
      </c>
      <c r="H18" s="9" t="s">
        <v>118</v>
      </c>
      <c r="I18" s="42" t="s">
        <v>6</v>
      </c>
      <c r="J18" s="42" t="s">
        <v>860</v>
      </c>
      <c r="K18" s="9" t="s">
        <v>277</v>
      </c>
      <c r="L18" s="9" t="s">
        <v>277</v>
      </c>
      <c r="M18" s="9">
        <v>2009</v>
      </c>
      <c r="N18" s="9" t="s">
        <v>785</v>
      </c>
      <c r="O18" s="9" t="s">
        <v>785</v>
      </c>
      <c r="P18" s="9" t="s">
        <v>369</v>
      </c>
      <c r="Q18" s="9" t="s">
        <v>196</v>
      </c>
      <c r="R18" s="9" t="s">
        <v>861</v>
      </c>
      <c r="S18" s="34" t="s">
        <v>862</v>
      </c>
      <c r="T18" s="65" t="s">
        <v>277</v>
      </c>
      <c r="U18" s="34" t="s">
        <v>863</v>
      </c>
      <c r="V18" s="67" t="s">
        <v>788</v>
      </c>
      <c r="W18" s="74" t="s">
        <v>864</v>
      </c>
    </row>
    <row r="19" spans="1:23" s="39" customFormat="1" ht="316.5" customHeight="1">
      <c r="A19" s="29">
        <f t="shared" si="0"/>
        <v>14</v>
      </c>
      <c r="B19" s="34">
        <v>-38.5</v>
      </c>
      <c r="C19" s="34">
        <v>142.76</v>
      </c>
      <c r="D19" s="34">
        <v>4</v>
      </c>
      <c r="E19" s="34">
        <v>0</v>
      </c>
      <c r="F19" s="61" t="s">
        <v>836</v>
      </c>
      <c r="G19" s="9" t="s">
        <v>110</v>
      </c>
      <c r="H19" s="9" t="s">
        <v>4</v>
      </c>
      <c r="I19" s="9" t="s">
        <v>11</v>
      </c>
      <c r="J19" s="76" t="s">
        <v>837</v>
      </c>
      <c r="K19" s="9" t="s">
        <v>277</v>
      </c>
      <c r="L19" s="9" t="s">
        <v>838</v>
      </c>
      <c r="M19" s="9">
        <v>2008</v>
      </c>
      <c r="N19" s="9" t="s">
        <v>164</v>
      </c>
      <c r="O19" s="9" t="s">
        <v>179</v>
      </c>
      <c r="P19" s="9" t="s">
        <v>189</v>
      </c>
      <c r="Q19" s="9" t="s">
        <v>839</v>
      </c>
      <c r="R19" s="9" t="s">
        <v>840</v>
      </c>
      <c r="S19" s="34" t="s">
        <v>841</v>
      </c>
      <c r="T19" s="65" t="s">
        <v>277</v>
      </c>
      <c r="U19" s="34" t="s">
        <v>842</v>
      </c>
      <c r="V19" s="73" t="s">
        <v>843</v>
      </c>
      <c r="W19" s="74" t="s">
        <v>844</v>
      </c>
    </row>
    <row r="20" spans="1:23" s="39" customFormat="1" ht="90.75" customHeight="1">
      <c r="A20" s="29">
        <f t="shared" si="0"/>
        <v>15</v>
      </c>
      <c r="B20" s="34">
        <v>45.08</v>
      </c>
      <c r="C20" s="34">
        <v>-84.67</v>
      </c>
      <c r="D20" s="34">
        <v>4</v>
      </c>
      <c r="E20" s="34">
        <v>1</v>
      </c>
      <c r="F20" s="69" t="s">
        <v>559</v>
      </c>
      <c r="G20" s="9" t="s">
        <v>110</v>
      </c>
      <c r="H20" s="9" t="s">
        <v>118</v>
      </c>
      <c r="I20" s="9" t="s">
        <v>638</v>
      </c>
      <c r="J20" s="9">
        <v>0.35</v>
      </c>
      <c r="K20" s="62">
        <v>0.7</v>
      </c>
      <c r="L20" s="9" t="s">
        <v>277</v>
      </c>
      <c r="M20" s="9">
        <v>2003</v>
      </c>
      <c r="N20" s="9" t="s">
        <v>164</v>
      </c>
      <c r="O20" s="9" t="s">
        <v>179</v>
      </c>
      <c r="P20" s="9" t="s">
        <v>189</v>
      </c>
      <c r="Q20" s="9" t="s">
        <v>196</v>
      </c>
      <c r="R20" s="9" t="s">
        <v>66</v>
      </c>
      <c r="S20" s="66" t="s">
        <v>740</v>
      </c>
      <c r="T20" s="65" t="s">
        <v>277</v>
      </c>
      <c r="U20" s="34" t="s">
        <v>640</v>
      </c>
      <c r="V20" s="72" t="s">
        <v>608</v>
      </c>
      <c r="W20" s="74" t="s">
        <v>639</v>
      </c>
    </row>
    <row r="21" spans="1:23" s="39" customFormat="1" ht="210.75">
      <c r="A21" s="29">
        <f t="shared" si="0"/>
        <v>16</v>
      </c>
      <c r="B21" s="34">
        <v>-27.96</v>
      </c>
      <c r="C21" s="34">
        <v>151.28</v>
      </c>
      <c r="D21" s="34">
        <v>2</v>
      </c>
      <c r="E21" s="34">
        <v>2</v>
      </c>
      <c r="F21" s="61" t="s">
        <v>1000</v>
      </c>
      <c r="G21" s="9" t="s">
        <v>109</v>
      </c>
      <c r="H21" s="9" t="s">
        <v>4</v>
      </c>
      <c r="I21" s="9" t="s">
        <v>1001</v>
      </c>
      <c r="J21" s="9">
        <v>0.12</v>
      </c>
      <c r="K21" s="62" t="s">
        <v>277</v>
      </c>
      <c r="L21" s="9" t="s">
        <v>277</v>
      </c>
      <c r="M21" s="9">
        <v>2023</v>
      </c>
      <c r="N21" s="9" t="s">
        <v>159</v>
      </c>
      <c r="O21" s="9" t="s">
        <v>182</v>
      </c>
      <c r="P21" s="9" t="s">
        <v>1002</v>
      </c>
      <c r="Q21" s="9" t="s">
        <v>1003</v>
      </c>
      <c r="R21" s="9" t="s">
        <v>216</v>
      </c>
      <c r="S21" s="34" t="s">
        <v>1004</v>
      </c>
      <c r="T21" s="65" t="s">
        <v>277</v>
      </c>
      <c r="U21" s="66" t="s">
        <v>1005</v>
      </c>
      <c r="V21" s="78" t="s">
        <v>1006</v>
      </c>
      <c r="W21" s="73" t="s">
        <v>1007</v>
      </c>
    </row>
    <row r="22" spans="1:23" s="39" customFormat="1" ht="94.5" customHeight="1">
      <c r="A22" s="29">
        <f t="shared" si="0"/>
        <v>17</v>
      </c>
      <c r="B22" s="34">
        <v>45.84</v>
      </c>
      <c r="C22" s="34">
        <v>125.43</v>
      </c>
      <c r="D22" s="38">
        <v>4</v>
      </c>
      <c r="E22" s="34">
        <v>1</v>
      </c>
      <c r="F22" s="61" t="s">
        <v>605</v>
      </c>
      <c r="G22" s="9" t="s">
        <v>110</v>
      </c>
      <c r="H22" s="9" t="s">
        <v>115</v>
      </c>
      <c r="I22" s="9" t="s">
        <v>271</v>
      </c>
      <c r="J22" s="42" t="s">
        <v>397</v>
      </c>
      <c r="K22" s="9" t="s">
        <v>277</v>
      </c>
      <c r="L22" s="9" t="s">
        <v>277</v>
      </c>
      <c r="M22" s="9" t="s">
        <v>371</v>
      </c>
      <c r="N22" s="9" t="s">
        <v>398</v>
      </c>
      <c r="O22" s="9" t="s">
        <v>462</v>
      </c>
      <c r="P22" s="9" t="s">
        <v>606</v>
      </c>
      <c r="Q22" s="9" t="s">
        <v>196</v>
      </c>
      <c r="R22" s="9" t="s">
        <v>66</v>
      </c>
      <c r="S22" s="34" t="s">
        <v>609</v>
      </c>
      <c r="T22" s="65" t="s">
        <v>277</v>
      </c>
      <c r="U22" s="34"/>
      <c r="V22" s="72" t="s">
        <v>608</v>
      </c>
      <c r="W22" s="74" t="s">
        <v>607</v>
      </c>
    </row>
    <row r="23" spans="1:23" s="39" customFormat="1" ht="108" customHeight="1">
      <c r="A23" s="27">
        <f t="shared" si="0"/>
        <v>18</v>
      </c>
      <c r="B23" s="34">
        <v>53.74</v>
      </c>
      <c r="C23" s="34">
        <v>-0.99</v>
      </c>
      <c r="D23" s="38">
        <v>4</v>
      </c>
      <c r="E23" s="34">
        <v>0</v>
      </c>
      <c r="F23" s="61" t="s">
        <v>347</v>
      </c>
      <c r="G23" s="9" t="s">
        <v>110</v>
      </c>
      <c r="H23" s="9" t="s">
        <v>116</v>
      </c>
      <c r="I23" s="9" t="s">
        <v>349</v>
      </c>
      <c r="J23" s="42" t="s">
        <v>399</v>
      </c>
      <c r="K23" s="9" t="s">
        <v>277</v>
      </c>
      <c r="L23" s="9" t="s">
        <v>277</v>
      </c>
      <c r="M23" s="9" t="s">
        <v>352</v>
      </c>
      <c r="N23" s="9" t="s">
        <v>365</v>
      </c>
      <c r="O23" s="9" t="s">
        <v>182</v>
      </c>
      <c r="P23" s="9" t="s">
        <v>614</v>
      </c>
      <c r="Q23" s="9" t="s">
        <v>196</v>
      </c>
      <c r="R23" s="9" t="s">
        <v>610</v>
      </c>
      <c r="S23" s="34" t="s">
        <v>351</v>
      </c>
      <c r="T23" s="65" t="s">
        <v>277</v>
      </c>
      <c r="U23" s="34"/>
      <c r="V23" s="72" t="s">
        <v>608</v>
      </c>
      <c r="W23" s="74" t="s">
        <v>350</v>
      </c>
    </row>
    <row r="24" spans="1:23" s="39" customFormat="1" ht="225" customHeight="1">
      <c r="A24" s="27">
        <f t="shared" si="0"/>
        <v>19</v>
      </c>
      <c r="B24" s="34">
        <v>32.746</v>
      </c>
      <c r="C24" s="34">
        <v>-100.073</v>
      </c>
      <c r="D24" s="38">
        <v>5</v>
      </c>
      <c r="E24" s="34">
        <v>1</v>
      </c>
      <c r="F24" s="61" t="s">
        <v>938</v>
      </c>
      <c r="G24" s="9" t="s">
        <v>782</v>
      </c>
      <c r="H24" s="9" t="s">
        <v>118</v>
      </c>
      <c r="I24" s="42" t="s">
        <v>10</v>
      </c>
      <c r="J24" s="9">
        <v>0.2</v>
      </c>
      <c r="K24" s="9" t="s">
        <v>277</v>
      </c>
      <c r="L24" s="9" t="s">
        <v>277</v>
      </c>
      <c r="M24" s="9">
        <v>2013</v>
      </c>
      <c r="N24" s="9" t="s">
        <v>939</v>
      </c>
      <c r="O24" s="9" t="s">
        <v>940</v>
      </c>
      <c r="P24" s="9" t="s">
        <v>932</v>
      </c>
      <c r="Q24" s="9" t="s">
        <v>196</v>
      </c>
      <c r="R24" s="9" t="s">
        <v>66</v>
      </c>
      <c r="S24" s="66" t="s">
        <v>941</v>
      </c>
      <c r="T24" s="65" t="s">
        <v>277</v>
      </c>
      <c r="U24" s="34" t="s">
        <v>942</v>
      </c>
      <c r="V24" s="67" t="s">
        <v>788</v>
      </c>
      <c r="W24" s="74" t="s">
        <v>943</v>
      </c>
    </row>
    <row r="25" spans="1:23" s="39" customFormat="1" ht="159" customHeight="1">
      <c r="A25" s="27">
        <f t="shared" si="0"/>
        <v>20</v>
      </c>
      <c r="B25" s="34">
        <v>30.018</v>
      </c>
      <c r="C25" s="34">
        <v>-94.8</v>
      </c>
      <c r="D25" s="34">
        <v>5</v>
      </c>
      <c r="E25" s="34">
        <v>2</v>
      </c>
      <c r="F25" s="79" t="s">
        <v>800</v>
      </c>
      <c r="G25" s="9" t="s">
        <v>782</v>
      </c>
      <c r="H25" s="9" t="s">
        <v>118</v>
      </c>
      <c r="I25" s="9" t="s">
        <v>10</v>
      </c>
      <c r="J25" s="42" t="s">
        <v>801</v>
      </c>
      <c r="K25" s="62" t="s">
        <v>267</v>
      </c>
      <c r="L25" s="9" t="s">
        <v>277</v>
      </c>
      <c r="M25" s="9">
        <v>2004</v>
      </c>
      <c r="N25" s="9" t="s">
        <v>785</v>
      </c>
      <c r="O25" s="9" t="s">
        <v>785</v>
      </c>
      <c r="P25" s="9" t="s">
        <v>369</v>
      </c>
      <c r="Q25" s="9" t="s">
        <v>196</v>
      </c>
      <c r="R25" s="9" t="s">
        <v>216</v>
      </c>
      <c r="S25" s="64" t="s">
        <v>802</v>
      </c>
      <c r="T25" s="65" t="s">
        <v>277</v>
      </c>
      <c r="U25" s="34" t="s">
        <v>803</v>
      </c>
      <c r="V25" s="67" t="s">
        <v>788</v>
      </c>
      <c r="W25" s="71" t="s">
        <v>804</v>
      </c>
    </row>
    <row r="26" spans="1:23" s="39" customFormat="1" ht="264">
      <c r="A26" s="27">
        <f t="shared" si="0"/>
        <v>21</v>
      </c>
      <c r="B26" s="34">
        <v>55.55</v>
      </c>
      <c r="C26" s="34">
        <v>21.32</v>
      </c>
      <c r="D26" s="34">
        <v>5</v>
      </c>
      <c r="E26" s="34">
        <v>1</v>
      </c>
      <c r="F26" s="61" t="s">
        <v>1084</v>
      </c>
      <c r="G26" s="9" t="s">
        <v>782</v>
      </c>
      <c r="H26" s="9" t="s">
        <v>1085</v>
      </c>
      <c r="I26" s="9" t="s">
        <v>1086</v>
      </c>
      <c r="J26" s="9" t="s">
        <v>1046</v>
      </c>
      <c r="K26" s="9" t="s">
        <v>267</v>
      </c>
      <c r="L26" s="9" t="s">
        <v>277</v>
      </c>
      <c r="M26" s="9">
        <v>2013</v>
      </c>
      <c r="N26" s="9" t="s">
        <v>785</v>
      </c>
      <c r="O26" s="9" t="s">
        <v>785</v>
      </c>
      <c r="P26" s="9" t="s">
        <v>369</v>
      </c>
      <c r="Q26" s="9" t="s">
        <v>277</v>
      </c>
      <c r="R26" s="9" t="s">
        <v>66</v>
      </c>
      <c r="S26" s="70" t="s">
        <v>1087</v>
      </c>
      <c r="T26" s="65" t="s">
        <v>277</v>
      </c>
      <c r="U26" s="66" t="s">
        <v>1088</v>
      </c>
      <c r="V26" s="66" t="s">
        <v>1089</v>
      </c>
      <c r="W26" s="80" t="s">
        <v>1090</v>
      </c>
    </row>
    <row r="27" spans="1:23" s="39" customFormat="1" ht="105">
      <c r="A27" s="27">
        <f t="shared" si="0"/>
        <v>22</v>
      </c>
      <c r="B27" s="34">
        <v>46.333</v>
      </c>
      <c r="C27" s="34">
        <v>16.617</v>
      </c>
      <c r="D27" s="34">
        <v>4</v>
      </c>
      <c r="E27" s="34">
        <v>2</v>
      </c>
      <c r="F27" s="61" t="s">
        <v>954</v>
      </c>
      <c r="G27" s="9" t="s">
        <v>110</v>
      </c>
      <c r="H27" s="9" t="s">
        <v>955</v>
      </c>
      <c r="I27" s="9" t="s">
        <v>956</v>
      </c>
      <c r="J27" s="9">
        <v>0.05</v>
      </c>
      <c r="K27" s="62">
        <v>0.98</v>
      </c>
      <c r="L27" s="9" t="s">
        <v>277</v>
      </c>
      <c r="M27" s="9">
        <v>2018</v>
      </c>
      <c r="N27" s="9" t="s">
        <v>918</v>
      </c>
      <c r="O27" s="9" t="s">
        <v>183</v>
      </c>
      <c r="P27" s="9" t="s">
        <v>919</v>
      </c>
      <c r="Q27" s="9" t="s">
        <v>267</v>
      </c>
      <c r="R27" s="9" t="s">
        <v>957</v>
      </c>
      <c r="S27" s="64" t="s">
        <v>958</v>
      </c>
      <c r="T27" s="65" t="s">
        <v>277</v>
      </c>
      <c r="U27" s="66" t="s">
        <v>959</v>
      </c>
      <c r="V27" s="67" t="s">
        <v>788</v>
      </c>
      <c r="W27" s="68" t="s">
        <v>960</v>
      </c>
    </row>
    <row r="28" spans="1:23" s="39" customFormat="1" ht="158.25">
      <c r="A28" s="27">
        <f t="shared" si="0"/>
        <v>23</v>
      </c>
      <c r="B28" s="34">
        <v>-7.219</v>
      </c>
      <c r="C28" s="34">
        <v>110.9</v>
      </c>
      <c r="D28" s="34">
        <v>2</v>
      </c>
      <c r="E28" s="34">
        <v>1</v>
      </c>
      <c r="F28" s="61" t="s">
        <v>278</v>
      </c>
      <c r="G28" s="9" t="s">
        <v>109</v>
      </c>
      <c r="H28" s="9" t="s">
        <v>974</v>
      </c>
      <c r="I28" s="9" t="s">
        <v>975</v>
      </c>
      <c r="J28" s="9">
        <v>0.01</v>
      </c>
      <c r="K28" s="81">
        <v>0.0375</v>
      </c>
      <c r="L28" s="9" t="s">
        <v>277</v>
      </c>
      <c r="M28" s="9" t="s">
        <v>155</v>
      </c>
      <c r="N28" s="9" t="s">
        <v>164</v>
      </c>
      <c r="O28" s="9" t="s">
        <v>976</v>
      </c>
      <c r="P28" s="9" t="s">
        <v>220</v>
      </c>
      <c r="Q28" s="9" t="s">
        <v>220</v>
      </c>
      <c r="R28" s="9" t="s">
        <v>977</v>
      </c>
      <c r="S28" s="64" t="s">
        <v>978</v>
      </c>
      <c r="T28" s="65" t="s">
        <v>277</v>
      </c>
      <c r="U28" s="66" t="s">
        <v>979</v>
      </c>
      <c r="V28" s="67" t="s">
        <v>788</v>
      </c>
      <c r="W28" s="68" t="s">
        <v>980</v>
      </c>
    </row>
    <row r="29" spans="1:23" s="39" customFormat="1" ht="158.25">
      <c r="A29" s="27">
        <f t="shared" si="0"/>
        <v>24</v>
      </c>
      <c r="B29" s="82">
        <v>38.758265</v>
      </c>
      <c r="C29" s="82">
        <v>110.184504</v>
      </c>
      <c r="D29" s="38">
        <v>2</v>
      </c>
      <c r="E29" s="34">
        <v>2</v>
      </c>
      <c r="F29" s="61" t="s">
        <v>367</v>
      </c>
      <c r="G29" s="9" t="s">
        <v>109</v>
      </c>
      <c r="H29" s="9" t="s">
        <v>115</v>
      </c>
      <c r="I29" s="9" t="s">
        <v>383</v>
      </c>
      <c r="J29" s="42" t="s">
        <v>368</v>
      </c>
      <c r="K29" s="9" t="s">
        <v>277</v>
      </c>
      <c r="L29" s="9" t="s">
        <v>277</v>
      </c>
      <c r="M29" s="9" t="s">
        <v>611</v>
      </c>
      <c r="N29" s="9" t="s">
        <v>159</v>
      </c>
      <c r="O29" s="9" t="s">
        <v>370</v>
      </c>
      <c r="P29" s="9" t="s">
        <v>369</v>
      </c>
      <c r="Q29" s="9" t="s">
        <v>196</v>
      </c>
      <c r="R29" s="9" t="s">
        <v>216</v>
      </c>
      <c r="S29" s="34" t="s">
        <v>384</v>
      </c>
      <c r="T29" s="65" t="s">
        <v>277</v>
      </c>
      <c r="U29" s="34" t="s">
        <v>746</v>
      </c>
      <c r="V29" s="83" t="s">
        <v>774</v>
      </c>
      <c r="W29" s="74" t="s">
        <v>385</v>
      </c>
    </row>
    <row r="30" spans="1:23" s="39" customFormat="1" ht="144.75" customHeight="1">
      <c r="A30" s="27">
        <f t="shared" si="0"/>
        <v>25</v>
      </c>
      <c r="B30" s="84">
        <v>-38.27</v>
      </c>
      <c r="C30" s="84">
        <v>146.39</v>
      </c>
      <c r="D30" s="38">
        <v>5</v>
      </c>
      <c r="E30" s="34">
        <v>4</v>
      </c>
      <c r="F30" s="61" t="s">
        <v>865</v>
      </c>
      <c r="G30" s="9" t="s">
        <v>782</v>
      </c>
      <c r="H30" s="9" t="s">
        <v>4</v>
      </c>
      <c r="I30" s="9" t="s">
        <v>11</v>
      </c>
      <c r="J30" s="42" t="s">
        <v>866</v>
      </c>
      <c r="K30" s="9" t="s">
        <v>277</v>
      </c>
      <c r="L30" s="9" t="s">
        <v>277</v>
      </c>
      <c r="M30" s="9">
        <v>2009</v>
      </c>
      <c r="N30" s="9" t="s">
        <v>160</v>
      </c>
      <c r="O30" s="9" t="s">
        <v>363</v>
      </c>
      <c r="P30" s="9" t="s">
        <v>867</v>
      </c>
      <c r="Q30" s="9" t="s">
        <v>267</v>
      </c>
      <c r="R30" s="9" t="s">
        <v>868</v>
      </c>
      <c r="S30" s="34" t="s">
        <v>869</v>
      </c>
      <c r="T30" s="65" t="s">
        <v>277</v>
      </c>
      <c r="U30" s="34" t="s">
        <v>870</v>
      </c>
      <c r="V30" s="67" t="s">
        <v>788</v>
      </c>
      <c r="W30" s="74" t="s">
        <v>871</v>
      </c>
    </row>
    <row r="31" spans="1:23" s="39" customFormat="1" ht="330">
      <c r="A31" s="27">
        <f t="shared" si="0"/>
        <v>26</v>
      </c>
      <c r="B31" s="34">
        <v>31.578</v>
      </c>
      <c r="C31" s="34">
        <v>34.658</v>
      </c>
      <c r="D31" s="34">
        <v>5</v>
      </c>
      <c r="E31" s="34">
        <v>2</v>
      </c>
      <c r="F31" s="61" t="s">
        <v>1077</v>
      </c>
      <c r="G31" s="9" t="s">
        <v>782</v>
      </c>
      <c r="H31" s="9" t="s">
        <v>1078</v>
      </c>
      <c r="I31" s="9" t="s">
        <v>1079</v>
      </c>
      <c r="J31" s="9" t="s">
        <v>1046</v>
      </c>
      <c r="K31" s="62" t="s">
        <v>267</v>
      </c>
      <c r="L31" s="9" t="s">
        <v>277</v>
      </c>
      <c r="M31" s="9">
        <v>2013</v>
      </c>
      <c r="N31" s="9" t="s">
        <v>785</v>
      </c>
      <c r="O31" s="9" t="s">
        <v>785</v>
      </c>
      <c r="P31" s="9" t="s">
        <v>369</v>
      </c>
      <c r="Q31" s="9" t="s">
        <v>277</v>
      </c>
      <c r="R31" s="9" t="s">
        <v>889</v>
      </c>
      <c r="S31" s="34" t="s">
        <v>1080</v>
      </c>
      <c r="T31" s="65" t="s">
        <v>267</v>
      </c>
      <c r="U31" s="66" t="s">
        <v>1081</v>
      </c>
      <c r="V31" s="73" t="s">
        <v>1082</v>
      </c>
      <c r="W31" s="73" t="s">
        <v>1083</v>
      </c>
    </row>
    <row r="32" spans="1:23" s="39" customFormat="1" ht="118.5">
      <c r="A32" s="27">
        <f t="shared" si="0"/>
        <v>27</v>
      </c>
      <c r="B32" s="34">
        <v>38.98</v>
      </c>
      <c r="C32" s="34">
        <v>117.738</v>
      </c>
      <c r="D32" s="34">
        <v>3</v>
      </c>
      <c r="E32" s="34">
        <v>0</v>
      </c>
      <c r="F32" s="61" t="s">
        <v>981</v>
      </c>
      <c r="G32" s="9" t="s">
        <v>111</v>
      </c>
      <c r="H32" s="9" t="s">
        <v>115</v>
      </c>
      <c r="I32" s="9" t="s">
        <v>7</v>
      </c>
      <c r="J32" s="9" t="s">
        <v>982</v>
      </c>
      <c r="K32" s="62" t="s">
        <v>277</v>
      </c>
      <c r="L32" s="62">
        <v>0.99</v>
      </c>
      <c r="M32" s="9" t="s">
        <v>155</v>
      </c>
      <c r="N32" s="9" t="s">
        <v>159</v>
      </c>
      <c r="O32" s="9" t="s">
        <v>184</v>
      </c>
      <c r="P32" s="9" t="s">
        <v>220</v>
      </c>
      <c r="Q32" s="9" t="s">
        <v>220</v>
      </c>
      <c r="R32" s="9" t="s">
        <v>983</v>
      </c>
      <c r="S32" s="34" t="s">
        <v>984</v>
      </c>
      <c r="T32" s="65" t="s">
        <v>277</v>
      </c>
      <c r="U32" s="66" t="s">
        <v>985</v>
      </c>
      <c r="V32" s="67" t="s">
        <v>788</v>
      </c>
      <c r="W32" s="73" t="s">
        <v>986</v>
      </c>
    </row>
    <row r="33" spans="1:23" s="39" customFormat="1" ht="105">
      <c r="A33" s="27">
        <f t="shared" si="0"/>
        <v>28</v>
      </c>
      <c r="B33" s="34">
        <v>53.29</v>
      </c>
      <c r="C33" s="34">
        <v>-110.02</v>
      </c>
      <c r="D33" s="38">
        <v>4</v>
      </c>
      <c r="E33" s="34">
        <v>1</v>
      </c>
      <c r="F33" s="61" t="s">
        <v>924</v>
      </c>
      <c r="G33" s="9" t="s">
        <v>110</v>
      </c>
      <c r="H33" s="9" t="s">
        <v>119</v>
      </c>
      <c r="I33" s="42" t="s">
        <v>23</v>
      </c>
      <c r="J33" s="9">
        <v>0.09</v>
      </c>
      <c r="K33" s="9" t="s">
        <v>277</v>
      </c>
      <c r="L33" s="9" t="s">
        <v>277</v>
      </c>
      <c r="M33" s="9">
        <v>2012</v>
      </c>
      <c r="N33" s="9" t="s">
        <v>627</v>
      </c>
      <c r="O33" s="9" t="s">
        <v>183</v>
      </c>
      <c r="P33" s="9" t="s">
        <v>369</v>
      </c>
      <c r="Q33" s="9" t="s">
        <v>925</v>
      </c>
      <c r="R33" s="9" t="s">
        <v>66</v>
      </c>
      <c r="S33" s="66" t="s">
        <v>926</v>
      </c>
      <c r="T33" s="9" t="s">
        <v>277</v>
      </c>
      <c r="U33" s="34" t="s">
        <v>927</v>
      </c>
      <c r="V33" s="67" t="s">
        <v>788</v>
      </c>
      <c r="W33" s="74" t="s">
        <v>928</v>
      </c>
    </row>
    <row r="34" spans="1:23" s="39" customFormat="1" ht="92.25">
      <c r="A34" s="27">
        <f t="shared" si="0"/>
        <v>29</v>
      </c>
      <c r="B34" s="34">
        <v>-38.24</v>
      </c>
      <c r="C34" s="34">
        <v>146.58</v>
      </c>
      <c r="D34" s="38">
        <v>2</v>
      </c>
      <c r="E34" s="34">
        <v>0</v>
      </c>
      <c r="F34" s="61" t="s">
        <v>344</v>
      </c>
      <c r="G34" s="9" t="s">
        <v>109</v>
      </c>
      <c r="H34" s="9" t="s">
        <v>4</v>
      </c>
      <c r="I34" s="9" t="s">
        <v>345</v>
      </c>
      <c r="J34" s="42" t="s">
        <v>277</v>
      </c>
      <c r="K34" s="9" t="s">
        <v>277</v>
      </c>
      <c r="L34" s="9" t="s">
        <v>277</v>
      </c>
      <c r="M34" s="9" t="s">
        <v>612</v>
      </c>
      <c r="N34" s="9" t="s">
        <v>346</v>
      </c>
      <c r="O34" s="9" t="s">
        <v>184</v>
      </c>
      <c r="P34" s="9" t="s">
        <v>308</v>
      </c>
      <c r="Q34" s="9" t="s">
        <v>196</v>
      </c>
      <c r="R34" s="9" t="s">
        <v>613</v>
      </c>
      <c r="S34" s="34" t="s">
        <v>739</v>
      </c>
      <c r="T34" s="65" t="s">
        <v>277</v>
      </c>
      <c r="U34" s="34"/>
      <c r="V34" s="74" t="s">
        <v>45</v>
      </c>
      <c r="W34" s="74" t="s">
        <v>343</v>
      </c>
    </row>
    <row r="35" spans="1:23" s="39" customFormat="1" ht="237">
      <c r="A35" s="27">
        <f t="shared" si="0"/>
        <v>30</v>
      </c>
      <c r="B35" s="34">
        <v>39.87</v>
      </c>
      <c r="C35" s="34">
        <v>-88.87</v>
      </c>
      <c r="D35" s="38">
        <v>5</v>
      </c>
      <c r="E35" s="34">
        <v>2</v>
      </c>
      <c r="F35" s="61" t="s">
        <v>906</v>
      </c>
      <c r="G35" s="9" t="s">
        <v>782</v>
      </c>
      <c r="H35" s="9" t="s">
        <v>118</v>
      </c>
      <c r="I35" s="42" t="s">
        <v>0</v>
      </c>
      <c r="J35" s="9">
        <v>0.333</v>
      </c>
      <c r="K35" s="9" t="s">
        <v>277</v>
      </c>
      <c r="L35" s="9" t="s">
        <v>277</v>
      </c>
      <c r="M35" s="9">
        <v>2011</v>
      </c>
      <c r="N35" s="9" t="s">
        <v>627</v>
      </c>
      <c r="O35" s="9" t="s">
        <v>183</v>
      </c>
      <c r="P35" s="9" t="s">
        <v>189</v>
      </c>
      <c r="Q35" s="9" t="s">
        <v>907</v>
      </c>
      <c r="R35" s="9" t="s">
        <v>216</v>
      </c>
      <c r="S35" s="66" t="s">
        <v>908</v>
      </c>
      <c r="T35" s="65" t="s">
        <v>277</v>
      </c>
      <c r="U35" s="34" t="s">
        <v>909</v>
      </c>
      <c r="V35" s="67" t="s">
        <v>788</v>
      </c>
      <c r="W35" s="74" t="s">
        <v>910</v>
      </c>
    </row>
    <row r="36" spans="1:23" s="39" customFormat="1" ht="210.75">
      <c r="A36" s="27">
        <f t="shared" si="0"/>
        <v>31</v>
      </c>
      <c r="B36" s="34">
        <v>45.7</v>
      </c>
      <c r="C36" s="34">
        <v>16.42</v>
      </c>
      <c r="D36" s="34">
        <v>4</v>
      </c>
      <c r="E36" s="34">
        <v>1</v>
      </c>
      <c r="F36" s="61" t="s">
        <v>1035</v>
      </c>
      <c r="G36" s="9" t="s">
        <v>1036</v>
      </c>
      <c r="H36" s="9" t="s">
        <v>955</v>
      </c>
      <c r="I36" s="9" t="s">
        <v>1037</v>
      </c>
      <c r="J36" s="9">
        <v>0.45</v>
      </c>
      <c r="K36" s="62" t="s">
        <v>1038</v>
      </c>
      <c r="L36" s="9" t="s">
        <v>277</v>
      </c>
      <c r="M36" s="9">
        <v>2014</v>
      </c>
      <c r="N36" s="9" t="s">
        <v>164</v>
      </c>
      <c r="O36" s="9" t="s">
        <v>179</v>
      </c>
      <c r="P36" s="9" t="s">
        <v>189</v>
      </c>
      <c r="Q36" s="9" t="s">
        <v>1039</v>
      </c>
      <c r="R36" s="9" t="s">
        <v>66</v>
      </c>
      <c r="S36" s="34" t="s">
        <v>1040</v>
      </c>
      <c r="T36" s="65" t="s">
        <v>277</v>
      </c>
      <c r="U36" s="66" t="s">
        <v>1041</v>
      </c>
      <c r="V36" s="67" t="s">
        <v>1042</v>
      </c>
      <c r="W36" s="73" t="s">
        <v>1043</v>
      </c>
    </row>
    <row r="37" spans="1:23" s="39" customFormat="1" ht="66">
      <c r="A37" s="27">
        <f t="shared" si="0"/>
        <v>32</v>
      </c>
      <c r="B37" s="34">
        <v>37.65</v>
      </c>
      <c r="C37" s="34">
        <v>108.91</v>
      </c>
      <c r="D37" s="34">
        <v>5</v>
      </c>
      <c r="E37" s="34">
        <v>1</v>
      </c>
      <c r="F37" s="69" t="s">
        <v>239</v>
      </c>
      <c r="G37" s="9" t="s">
        <v>782</v>
      </c>
      <c r="H37" s="9" t="s">
        <v>115</v>
      </c>
      <c r="I37" s="9" t="s">
        <v>125</v>
      </c>
      <c r="J37" s="9">
        <v>0.17</v>
      </c>
      <c r="K37" s="9" t="s">
        <v>277</v>
      </c>
      <c r="L37" s="9" t="s">
        <v>277</v>
      </c>
      <c r="M37" s="9">
        <v>2013</v>
      </c>
      <c r="N37" s="9" t="s">
        <v>244</v>
      </c>
      <c r="O37" s="9" t="s">
        <v>184</v>
      </c>
      <c r="P37" s="9" t="s">
        <v>237</v>
      </c>
      <c r="Q37" s="9" t="s">
        <v>35</v>
      </c>
      <c r="R37" s="9" t="s">
        <v>243</v>
      </c>
      <c r="S37" s="66" t="s">
        <v>615</v>
      </c>
      <c r="T37" s="65" t="s">
        <v>277</v>
      </c>
      <c r="U37" s="36" t="s">
        <v>506</v>
      </c>
      <c r="V37" s="74" t="s">
        <v>44</v>
      </c>
      <c r="W37" s="74" t="s">
        <v>616</v>
      </c>
    </row>
    <row r="38" spans="1:23" s="39" customFormat="1" ht="250.5">
      <c r="A38" s="27">
        <f t="shared" si="0"/>
        <v>33</v>
      </c>
      <c r="B38" s="34">
        <v>52.336</v>
      </c>
      <c r="C38" s="34">
        <v>-113.537</v>
      </c>
      <c r="D38" s="34">
        <v>4</v>
      </c>
      <c r="E38" s="34">
        <v>1</v>
      </c>
      <c r="F38" s="61" t="s">
        <v>1060</v>
      </c>
      <c r="G38" s="9" t="s">
        <v>110</v>
      </c>
      <c r="H38" s="9" t="s">
        <v>119</v>
      </c>
      <c r="I38" s="9" t="s">
        <v>3</v>
      </c>
      <c r="J38" s="9" t="s">
        <v>1061</v>
      </c>
      <c r="K38" s="62" t="s">
        <v>277</v>
      </c>
      <c r="L38" s="9" t="s">
        <v>284</v>
      </c>
      <c r="M38" s="9">
        <v>1984</v>
      </c>
      <c r="N38" s="9" t="s">
        <v>1062</v>
      </c>
      <c r="O38" s="9" t="s">
        <v>976</v>
      </c>
      <c r="P38" s="9" t="s">
        <v>1063</v>
      </c>
      <c r="Q38" s="9" t="s">
        <v>1064</v>
      </c>
      <c r="R38" s="9" t="s">
        <v>66</v>
      </c>
      <c r="S38" s="34" t="s">
        <v>1065</v>
      </c>
      <c r="T38" s="65" t="s">
        <v>277</v>
      </c>
      <c r="U38" s="66" t="s">
        <v>1066</v>
      </c>
      <c r="V38" s="73" t="s">
        <v>1067</v>
      </c>
      <c r="W38" s="73" t="s">
        <v>1068</v>
      </c>
    </row>
    <row r="39" spans="1:23" s="39" customFormat="1" ht="132">
      <c r="A39" s="27">
        <f t="shared" si="0"/>
        <v>34</v>
      </c>
      <c r="B39" s="34">
        <v>52.62</v>
      </c>
      <c r="C39" s="34">
        <v>3.7</v>
      </c>
      <c r="D39" s="38">
        <v>5</v>
      </c>
      <c r="E39" s="34">
        <v>1</v>
      </c>
      <c r="F39" s="61" t="s">
        <v>805</v>
      </c>
      <c r="G39" s="9" t="s">
        <v>782</v>
      </c>
      <c r="H39" s="9" t="s">
        <v>120</v>
      </c>
      <c r="I39" s="9" t="s">
        <v>130</v>
      </c>
      <c r="J39" s="42" t="s">
        <v>806</v>
      </c>
      <c r="K39" s="62" t="s">
        <v>267</v>
      </c>
      <c r="L39" s="62" t="s">
        <v>267</v>
      </c>
      <c r="M39" s="9">
        <v>2004</v>
      </c>
      <c r="N39" s="9" t="s">
        <v>168</v>
      </c>
      <c r="O39" s="9" t="s">
        <v>179</v>
      </c>
      <c r="P39" s="9" t="s">
        <v>194</v>
      </c>
      <c r="Q39" s="9" t="s">
        <v>195</v>
      </c>
      <c r="R39" s="9" t="s">
        <v>807</v>
      </c>
      <c r="S39" s="34" t="s">
        <v>808</v>
      </c>
      <c r="T39" s="65" t="s">
        <v>277</v>
      </c>
      <c r="U39" s="34" t="s">
        <v>809</v>
      </c>
      <c r="V39" s="67" t="s">
        <v>788</v>
      </c>
      <c r="W39" s="85" t="s">
        <v>810</v>
      </c>
    </row>
    <row r="40" spans="1:23" s="39" customFormat="1" ht="118.5">
      <c r="A40" s="27">
        <f t="shared" si="0"/>
        <v>35</v>
      </c>
      <c r="B40" s="84">
        <v>45.623411</v>
      </c>
      <c r="C40" s="84">
        <v>84.989941</v>
      </c>
      <c r="D40" s="38">
        <v>4</v>
      </c>
      <c r="E40" s="34">
        <v>1</v>
      </c>
      <c r="F40" s="61" t="s">
        <v>655</v>
      </c>
      <c r="G40" s="9" t="s">
        <v>110</v>
      </c>
      <c r="H40" s="9" t="s">
        <v>115</v>
      </c>
      <c r="I40" s="9" t="s">
        <v>390</v>
      </c>
      <c r="J40" s="42" t="s">
        <v>391</v>
      </c>
      <c r="K40" s="9" t="s">
        <v>277</v>
      </c>
      <c r="L40" s="9" t="s">
        <v>277</v>
      </c>
      <c r="M40" s="9">
        <v>2015</v>
      </c>
      <c r="N40" s="9" t="s">
        <v>393</v>
      </c>
      <c r="O40" s="9" t="s">
        <v>182</v>
      </c>
      <c r="P40" s="9" t="s">
        <v>369</v>
      </c>
      <c r="Q40" s="9" t="s">
        <v>196</v>
      </c>
      <c r="R40" s="9" t="s">
        <v>66</v>
      </c>
      <c r="S40" s="34" t="s">
        <v>741</v>
      </c>
      <c r="T40" s="65" t="s">
        <v>277</v>
      </c>
      <c r="U40" s="34" t="s">
        <v>745</v>
      </c>
      <c r="V40" s="73" t="s">
        <v>617</v>
      </c>
      <c r="W40" s="74" t="s">
        <v>392</v>
      </c>
    </row>
    <row r="41" spans="1:23" s="39" customFormat="1" ht="238.5" customHeight="1">
      <c r="A41" s="27">
        <f t="shared" si="0"/>
        <v>36</v>
      </c>
      <c r="B41" s="34">
        <v>52.47</v>
      </c>
      <c r="C41" s="34">
        <v>12.845</v>
      </c>
      <c r="D41" s="34">
        <v>5</v>
      </c>
      <c r="E41" s="34">
        <v>2</v>
      </c>
      <c r="F41" s="69" t="s">
        <v>811</v>
      </c>
      <c r="G41" s="9" t="s">
        <v>782</v>
      </c>
      <c r="H41" s="9" t="s">
        <v>812</v>
      </c>
      <c r="I41" s="9" t="s">
        <v>813</v>
      </c>
      <c r="J41" s="9">
        <v>0.0135</v>
      </c>
      <c r="K41" s="42" t="s">
        <v>267</v>
      </c>
      <c r="L41" s="42" t="s">
        <v>814</v>
      </c>
      <c r="M41" s="9">
        <v>2004</v>
      </c>
      <c r="N41" s="62" t="s">
        <v>815</v>
      </c>
      <c r="O41" s="62" t="s">
        <v>816</v>
      </c>
      <c r="P41" s="9" t="s">
        <v>369</v>
      </c>
      <c r="Q41" s="9" t="s">
        <v>817</v>
      </c>
      <c r="R41" s="9" t="s">
        <v>216</v>
      </c>
      <c r="S41" s="66" t="s">
        <v>818</v>
      </c>
      <c r="T41" s="65" t="s">
        <v>277</v>
      </c>
      <c r="U41" s="66" t="s">
        <v>819</v>
      </c>
      <c r="V41" s="67" t="s">
        <v>788</v>
      </c>
      <c r="W41" s="74" t="s">
        <v>820</v>
      </c>
    </row>
    <row r="42" spans="1:23" s="39" customFormat="1" ht="158.25">
      <c r="A42" s="27">
        <f t="shared" si="0"/>
        <v>37</v>
      </c>
      <c r="B42" s="34">
        <v>50.758</v>
      </c>
      <c r="C42" s="34">
        <v>5.663</v>
      </c>
      <c r="D42" s="34">
        <v>3</v>
      </c>
      <c r="E42" s="34">
        <v>4</v>
      </c>
      <c r="F42" s="61" t="s">
        <v>987</v>
      </c>
      <c r="G42" s="9" t="s">
        <v>110</v>
      </c>
      <c r="H42" s="9" t="s">
        <v>988</v>
      </c>
      <c r="I42" s="9" t="s">
        <v>989</v>
      </c>
      <c r="J42" s="9">
        <v>0.018</v>
      </c>
      <c r="K42" s="62" t="s">
        <v>267</v>
      </c>
      <c r="L42" s="9" t="s">
        <v>277</v>
      </c>
      <c r="M42" s="9">
        <v>2020</v>
      </c>
      <c r="N42" s="9" t="s">
        <v>157</v>
      </c>
      <c r="O42" s="9" t="s">
        <v>183</v>
      </c>
      <c r="P42" s="9" t="s">
        <v>267</v>
      </c>
      <c r="Q42" s="9" t="s">
        <v>267</v>
      </c>
      <c r="R42" s="9" t="s">
        <v>920</v>
      </c>
      <c r="S42" s="34" t="s">
        <v>990</v>
      </c>
      <c r="T42" s="65" t="s">
        <v>277</v>
      </c>
      <c r="U42" s="66" t="s">
        <v>991</v>
      </c>
      <c r="V42" s="67" t="s">
        <v>788</v>
      </c>
      <c r="W42" s="73" t="s">
        <v>992</v>
      </c>
    </row>
    <row r="43" spans="1:23" s="39" customFormat="1" ht="171">
      <c r="A43" s="27">
        <f t="shared" si="0"/>
        <v>38</v>
      </c>
      <c r="B43" s="34">
        <v>39.75</v>
      </c>
      <c r="C43" s="34">
        <v>-80.54</v>
      </c>
      <c r="D43" s="38">
        <v>5</v>
      </c>
      <c r="E43" s="34">
        <v>3</v>
      </c>
      <c r="F43" s="69" t="s">
        <v>872</v>
      </c>
      <c r="G43" s="9" t="s">
        <v>782</v>
      </c>
      <c r="H43" s="9" t="s">
        <v>118</v>
      </c>
      <c r="I43" s="86" t="s">
        <v>873</v>
      </c>
      <c r="J43" s="9">
        <v>0.0011</v>
      </c>
      <c r="K43" s="9" t="s">
        <v>277</v>
      </c>
      <c r="L43" s="9" t="s">
        <v>277</v>
      </c>
      <c r="M43" s="9">
        <v>2009</v>
      </c>
      <c r="N43" s="9" t="s">
        <v>785</v>
      </c>
      <c r="O43" s="9" t="s">
        <v>785</v>
      </c>
      <c r="P43" s="9" t="s">
        <v>369</v>
      </c>
      <c r="Q43" s="9" t="s">
        <v>196</v>
      </c>
      <c r="R43" s="9" t="s">
        <v>855</v>
      </c>
      <c r="S43" s="87" t="s">
        <v>874</v>
      </c>
      <c r="T43" s="9" t="s">
        <v>277</v>
      </c>
      <c r="U43" s="34" t="s">
        <v>875</v>
      </c>
      <c r="V43" s="67" t="s">
        <v>788</v>
      </c>
      <c r="W43" s="74" t="s">
        <v>876</v>
      </c>
    </row>
    <row r="44" spans="1:23" s="39" customFormat="1" ht="144.75">
      <c r="A44" s="27">
        <f t="shared" si="0"/>
        <v>39</v>
      </c>
      <c r="B44" s="34">
        <v>37.27</v>
      </c>
      <c r="C44" s="34">
        <v>-87.56</v>
      </c>
      <c r="D44" s="34">
        <v>5</v>
      </c>
      <c r="E44" s="34">
        <v>1</v>
      </c>
      <c r="F44" s="69" t="s">
        <v>877</v>
      </c>
      <c r="G44" s="9" t="s">
        <v>782</v>
      </c>
      <c r="H44" s="9" t="s">
        <v>118</v>
      </c>
      <c r="I44" s="9" t="s">
        <v>878</v>
      </c>
      <c r="J44" s="9">
        <v>0.0066</v>
      </c>
      <c r="K44" s="9" t="s">
        <v>277</v>
      </c>
      <c r="L44" s="9" t="s">
        <v>277</v>
      </c>
      <c r="M44" s="9">
        <v>2009</v>
      </c>
      <c r="N44" s="9" t="s">
        <v>785</v>
      </c>
      <c r="O44" s="9" t="s">
        <v>785</v>
      </c>
      <c r="P44" s="9" t="s">
        <v>369</v>
      </c>
      <c r="Q44" s="9" t="s">
        <v>196</v>
      </c>
      <c r="R44" s="9" t="s">
        <v>879</v>
      </c>
      <c r="S44" s="70" t="s">
        <v>880</v>
      </c>
      <c r="T44" s="9" t="s">
        <v>277</v>
      </c>
      <c r="U44" s="34" t="s">
        <v>881</v>
      </c>
      <c r="V44" s="67" t="s">
        <v>788</v>
      </c>
      <c r="W44" s="74" t="s">
        <v>882</v>
      </c>
    </row>
    <row r="45" spans="1:23" s="39" customFormat="1" ht="264" customHeight="1">
      <c r="A45" s="27">
        <f t="shared" si="0"/>
        <v>40</v>
      </c>
      <c r="B45" s="34">
        <v>44.95</v>
      </c>
      <c r="C45" s="34">
        <v>-84.416</v>
      </c>
      <c r="D45" s="34">
        <v>5</v>
      </c>
      <c r="E45" s="34">
        <v>2</v>
      </c>
      <c r="F45" s="69" t="s">
        <v>845</v>
      </c>
      <c r="G45" s="9" t="s">
        <v>782</v>
      </c>
      <c r="H45" s="9" t="s">
        <v>118</v>
      </c>
      <c r="I45" s="9" t="s">
        <v>638</v>
      </c>
      <c r="J45" s="9" t="s">
        <v>846</v>
      </c>
      <c r="K45" s="9" t="s">
        <v>277</v>
      </c>
      <c r="L45" s="9" t="s">
        <v>847</v>
      </c>
      <c r="M45" s="9">
        <v>2008</v>
      </c>
      <c r="N45" s="9" t="s">
        <v>164</v>
      </c>
      <c r="O45" s="9" t="s">
        <v>179</v>
      </c>
      <c r="P45" s="9" t="s">
        <v>423</v>
      </c>
      <c r="Q45" s="9" t="s">
        <v>267</v>
      </c>
      <c r="R45" s="9" t="s">
        <v>848</v>
      </c>
      <c r="S45" s="70" t="s">
        <v>849</v>
      </c>
      <c r="T45" s="9" t="s">
        <v>277</v>
      </c>
      <c r="U45" s="66" t="s">
        <v>850</v>
      </c>
      <c r="V45" s="67" t="s">
        <v>788</v>
      </c>
      <c r="W45" s="74" t="s">
        <v>851</v>
      </c>
    </row>
    <row r="46" spans="1:23" s="39" customFormat="1" ht="120" customHeight="1">
      <c r="A46" s="27">
        <f t="shared" si="0"/>
        <v>41</v>
      </c>
      <c r="B46" s="34">
        <v>44.95</v>
      </c>
      <c r="C46" s="34">
        <v>-84.412</v>
      </c>
      <c r="D46" s="34">
        <v>4</v>
      </c>
      <c r="E46" s="34">
        <v>1</v>
      </c>
      <c r="F46" s="61" t="s">
        <v>944</v>
      </c>
      <c r="G46" s="9" t="s">
        <v>110</v>
      </c>
      <c r="H46" s="9" t="s">
        <v>118</v>
      </c>
      <c r="I46" s="42" t="s">
        <v>638</v>
      </c>
      <c r="J46" s="9">
        <v>0.18</v>
      </c>
      <c r="K46" s="9" t="s">
        <v>277</v>
      </c>
      <c r="L46" s="9" t="s">
        <v>847</v>
      </c>
      <c r="M46" s="9">
        <v>2013</v>
      </c>
      <c r="N46" s="9" t="s">
        <v>164</v>
      </c>
      <c r="O46" s="9" t="s">
        <v>179</v>
      </c>
      <c r="P46" s="9" t="s">
        <v>423</v>
      </c>
      <c r="Q46" s="9" t="s">
        <v>267</v>
      </c>
      <c r="R46" s="9" t="s">
        <v>66</v>
      </c>
      <c r="S46" s="70" t="s">
        <v>945</v>
      </c>
      <c r="T46" s="65" t="s">
        <v>277</v>
      </c>
      <c r="U46" s="34" t="s">
        <v>946</v>
      </c>
      <c r="V46" s="67" t="s">
        <v>788</v>
      </c>
      <c r="W46" s="74" t="s">
        <v>947</v>
      </c>
    </row>
    <row r="47" spans="1:23" s="39" customFormat="1" ht="78.75">
      <c r="A47" s="27">
        <f t="shared" si="0"/>
        <v>42</v>
      </c>
      <c r="B47" s="38">
        <v>33.02</v>
      </c>
      <c r="C47" s="38">
        <v>130.42</v>
      </c>
      <c r="D47" s="38">
        <v>4</v>
      </c>
      <c r="E47" s="34">
        <v>2</v>
      </c>
      <c r="F47" s="61" t="s">
        <v>360</v>
      </c>
      <c r="G47" s="9" t="s">
        <v>110</v>
      </c>
      <c r="H47" s="9" t="s">
        <v>356</v>
      </c>
      <c r="I47" s="9" t="s">
        <v>361</v>
      </c>
      <c r="J47" s="42" t="s">
        <v>362</v>
      </c>
      <c r="K47" s="9" t="s">
        <v>277</v>
      </c>
      <c r="L47" s="9" t="s">
        <v>277</v>
      </c>
      <c r="M47" s="9" t="s">
        <v>358</v>
      </c>
      <c r="N47" s="9" t="s">
        <v>364</v>
      </c>
      <c r="O47" s="9" t="s">
        <v>363</v>
      </c>
      <c r="P47" s="9" t="s">
        <v>618</v>
      </c>
      <c r="Q47" s="9" t="s">
        <v>196</v>
      </c>
      <c r="R47" s="9" t="s">
        <v>619</v>
      </c>
      <c r="S47" s="64" t="s">
        <v>366</v>
      </c>
      <c r="T47" s="65" t="s">
        <v>277</v>
      </c>
      <c r="U47" s="34"/>
      <c r="V47" s="72" t="s">
        <v>608</v>
      </c>
      <c r="W47" s="74" t="s">
        <v>620</v>
      </c>
    </row>
    <row r="48" spans="1:23" s="39" customFormat="1" ht="132" customHeight="1">
      <c r="A48" s="27">
        <f t="shared" si="0"/>
        <v>43</v>
      </c>
      <c r="B48" s="38">
        <v>-12.48</v>
      </c>
      <c r="C48" s="38">
        <v>-38.31</v>
      </c>
      <c r="D48" s="34">
        <v>5</v>
      </c>
      <c r="E48" s="34">
        <v>2</v>
      </c>
      <c r="F48" s="61" t="s">
        <v>883</v>
      </c>
      <c r="G48" s="9" t="s">
        <v>782</v>
      </c>
      <c r="H48" s="9" t="s">
        <v>123</v>
      </c>
      <c r="I48" s="9" t="s">
        <v>884</v>
      </c>
      <c r="J48" s="42" t="s">
        <v>885</v>
      </c>
      <c r="K48" s="9" t="s">
        <v>277</v>
      </c>
      <c r="L48" s="9" t="s">
        <v>277</v>
      </c>
      <c r="M48" s="9">
        <v>2009</v>
      </c>
      <c r="N48" s="9" t="s">
        <v>886</v>
      </c>
      <c r="O48" s="9" t="s">
        <v>887</v>
      </c>
      <c r="P48" s="9" t="s">
        <v>189</v>
      </c>
      <c r="Q48" s="9" t="s">
        <v>888</v>
      </c>
      <c r="R48" s="9" t="s">
        <v>889</v>
      </c>
      <c r="S48" s="64" t="s">
        <v>890</v>
      </c>
      <c r="T48" s="65" t="s">
        <v>277</v>
      </c>
      <c r="U48" s="34" t="s">
        <v>891</v>
      </c>
      <c r="V48" s="67" t="s">
        <v>892</v>
      </c>
      <c r="W48" s="74" t="s">
        <v>893</v>
      </c>
    </row>
    <row r="49" spans="1:23" s="39" customFormat="1" ht="198">
      <c r="A49" s="27">
        <f t="shared" si="0"/>
        <v>44</v>
      </c>
      <c r="B49" s="82">
        <v>38.98</v>
      </c>
      <c r="C49" s="82">
        <v>-81.936</v>
      </c>
      <c r="D49" s="38">
        <v>5</v>
      </c>
      <c r="E49" s="34">
        <v>2</v>
      </c>
      <c r="F49" s="61" t="s">
        <v>894</v>
      </c>
      <c r="G49" s="9" t="s">
        <v>782</v>
      </c>
      <c r="H49" s="9" t="s">
        <v>118</v>
      </c>
      <c r="I49" s="9" t="s">
        <v>873</v>
      </c>
      <c r="J49" s="42" t="s">
        <v>895</v>
      </c>
      <c r="K49" s="9" t="s">
        <v>536</v>
      </c>
      <c r="L49" s="9" t="s">
        <v>277</v>
      </c>
      <c r="M49" s="9">
        <v>2009</v>
      </c>
      <c r="N49" s="9" t="s">
        <v>159</v>
      </c>
      <c r="O49" s="9" t="s">
        <v>896</v>
      </c>
      <c r="P49" s="9" t="s">
        <v>189</v>
      </c>
      <c r="Q49" s="9" t="s">
        <v>897</v>
      </c>
      <c r="R49" s="9" t="s">
        <v>216</v>
      </c>
      <c r="S49" s="64" t="s">
        <v>898</v>
      </c>
      <c r="T49" s="65" t="s">
        <v>277</v>
      </c>
      <c r="U49" s="34" t="s">
        <v>899</v>
      </c>
      <c r="V49" s="67" t="s">
        <v>788</v>
      </c>
      <c r="W49" s="73" t="s">
        <v>900</v>
      </c>
    </row>
    <row r="50" spans="1:23" s="39" customFormat="1" ht="92.25">
      <c r="A50" s="27">
        <f t="shared" si="0"/>
        <v>45</v>
      </c>
      <c r="B50" s="34">
        <v>37.39</v>
      </c>
      <c r="C50" s="34">
        <v>138.77</v>
      </c>
      <c r="D50" s="34">
        <v>5</v>
      </c>
      <c r="E50" s="34">
        <v>1</v>
      </c>
      <c r="F50" s="69" t="s">
        <v>790</v>
      </c>
      <c r="G50" s="9" t="s">
        <v>782</v>
      </c>
      <c r="H50" s="9" t="s">
        <v>356</v>
      </c>
      <c r="I50" s="9" t="s">
        <v>791</v>
      </c>
      <c r="J50" s="9">
        <v>0.007</v>
      </c>
      <c r="K50" s="62" t="s">
        <v>267</v>
      </c>
      <c r="L50" s="9" t="s">
        <v>277</v>
      </c>
      <c r="M50" s="9">
        <v>2003</v>
      </c>
      <c r="N50" s="9" t="s">
        <v>164</v>
      </c>
      <c r="O50" s="9" t="s">
        <v>179</v>
      </c>
      <c r="P50" s="9" t="s">
        <v>423</v>
      </c>
      <c r="Q50" s="9" t="s">
        <v>267</v>
      </c>
      <c r="R50" s="9" t="s">
        <v>792</v>
      </c>
      <c r="S50" s="70" t="s">
        <v>793</v>
      </c>
      <c r="T50" s="65" t="s">
        <v>277</v>
      </c>
      <c r="U50" s="66" t="s">
        <v>794</v>
      </c>
      <c r="V50" s="67" t="s">
        <v>788</v>
      </c>
      <c r="W50" s="74" t="s">
        <v>795</v>
      </c>
    </row>
    <row r="51" spans="1:23" s="39" customFormat="1" ht="92.25">
      <c r="A51" s="27">
        <f t="shared" si="0"/>
        <v>46</v>
      </c>
      <c r="B51" s="38" t="s">
        <v>353</v>
      </c>
      <c r="C51" s="38" t="s">
        <v>354</v>
      </c>
      <c r="D51" s="38">
        <v>3</v>
      </c>
      <c r="E51" s="34">
        <v>0</v>
      </c>
      <c r="F51" s="61" t="s">
        <v>355</v>
      </c>
      <c r="G51" s="9" t="s">
        <v>111</v>
      </c>
      <c r="H51" s="9" t="s">
        <v>356</v>
      </c>
      <c r="I51" s="9" t="s">
        <v>357</v>
      </c>
      <c r="J51" s="42" t="s">
        <v>368</v>
      </c>
      <c r="K51" s="62">
        <v>0.9</v>
      </c>
      <c r="L51" s="81">
        <v>0.999</v>
      </c>
      <c r="M51" s="9" t="s">
        <v>611</v>
      </c>
      <c r="N51" s="9" t="s">
        <v>359</v>
      </c>
      <c r="O51" s="9" t="s">
        <v>184</v>
      </c>
      <c r="P51" s="9" t="s">
        <v>618</v>
      </c>
      <c r="Q51" s="9" t="s">
        <v>196</v>
      </c>
      <c r="R51" s="9" t="s">
        <v>196</v>
      </c>
      <c r="S51" s="34" t="s">
        <v>744</v>
      </c>
      <c r="T51" s="65" t="s">
        <v>277</v>
      </c>
      <c r="U51" s="34"/>
      <c r="V51" s="72" t="s">
        <v>608</v>
      </c>
      <c r="W51" s="74" t="s">
        <v>621</v>
      </c>
    </row>
    <row r="52" spans="1:23" s="39" customFormat="1" ht="79.5" customHeight="1">
      <c r="A52" s="27">
        <f t="shared" si="0"/>
        <v>47</v>
      </c>
      <c r="B52" s="34">
        <v>30.204</v>
      </c>
      <c r="C52" s="34">
        <v>-91.02</v>
      </c>
      <c r="D52" s="34">
        <v>4</v>
      </c>
      <c r="E52" s="34">
        <v>1</v>
      </c>
      <c r="F52" s="69" t="s">
        <v>560</v>
      </c>
      <c r="G52" s="9" t="s">
        <v>110</v>
      </c>
      <c r="H52" s="9" t="s">
        <v>118</v>
      </c>
      <c r="I52" s="9" t="s">
        <v>19</v>
      </c>
      <c r="J52" s="9" t="s">
        <v>642</v>
      </c>
      <c r="K52" s="9" t="s">
        <v>277</v>
      </c>
      <c r="L52" s="9" t="s">
        <v>277</v>
      </c>
      <c r="M52" s="9">
        <v>2013</v>
      </c>
      <c r="N52" s="9" t="s">
        <v>643</v>
      </c>
      <c r="O52" s="9" t="s">
        <v>183</v>
      </c>
      <c r="P52" s="9" t="s">
        <v>189</v>
      </c>
      <c r="Q52" s="9" t="s">
        <v>196</v>
      </c>
      <c r="R52" s="9" t="s">
        <v>66</v>
      </c>
      <c r="S52" s="66" t="s">
        <v>742</v>
      </c>
      <c r="T52" s="65" t="s">
        <v>277</v>
      </c>
      <c r="U52" s="66" t="s">
        <v>645</v>
      </c>
      <c r="V52" s="72" t="s">
        <v>608</v>
      </c>
      <c r="W52" s="74" t="s">
        <v>644</v>
      </c>
    </row>
    <row r="53" spans="1:23" s="39" customFormat="1" ht="147" customHeight="1">
      <c r="A53" s="27">
        <f t="shared" si="0"/>
        <v>48</v>
      </c>
      <c r="B53" s="84">
        <v>53.1</v>
      </c>
      <c r="C53" s="84">
        <v>-115.2</v>
      </c>
      <c r="D53" s="34">
        <v>5</v>
      </c>
      <c r="E53" s="34">
        <v>1</v>
      </c>
      <c r="F53" s="61" t="s">
        <v>821</v>
      </c>
      <c r="G53" s="9" t="s">
        <v>782</v>
      </c>
      <c r="H53" s="9" t="s">
        <v>119</v>
      </c>
      <c r="I53" s="9" t="s">
        <v>3</v>
      </c>
      <c r="J53" s="42" t="s">
        <v>822</v>
      </c>
      <c r="K53" s="9" t="s">
        <v>277</v>
      </c>
      <c r="L53" s="9" t="s">
        <v>277</v>
      </c>
      <c r="M53" s="9">
        <v>2005</v>
      </c>
      <c r="N53" s="9" t="s">
        <v>164</v>
      </c>
      <c r="O53" s="9" t="s">
        <v>179</v>
      </c>
      <c r="P53" s="9" t="s">
        <v>369</v>
      </c>
      <c r="Q53" s="9" t="s">
        <v>196</v>
      </c>
      <c r="R53" s="9" t="s">
        <v>66</v>
      </c>
      <c r="S53" s="34" t="s">
        <v>823</v>
      </c>
      <c r="T53" s="65" t="s">
        <v>277</v>
      </c>
      <c r="U53" s="34" t="s">
        <v>824</v>
      </c>
      <c r="V53" s="67" t="s">
        <v>788</v>
      </c>
      <c r="W53" s="74" t="s">
        <v>825</v>
      </c>
    </row>
    <row r="54" spans="1:23" s="39" customFormat="1" ht="105.75" customHeight="1">
      <c r="A54" s="27">
        <f t="shared" si="0"/>
        <v>49</v>
      </c>
      <c r="B54" s="84">
        <v>36.868</v>
      </c>
      <c r="C54" s="84">
        <v>109.332401</v>
      </c>
      <c r="D54" s="38">
        <v>4</v>
      </c>
      <c r="E54" s="34">
        <v>1</v>
      </c>
      <c r="F54" s="61" t="s">
        <v>603</v>
      </c>
      <c r="G54" s="9" t="s">
        <v>110</v>
      </c>
      <c r="H54" s="9" t="s">
        <v>115</v>
      </c>
      <c r="I54" s="9" t="s">
        <v>386</v>
      </c>
      <c r="J54" s="42" t="s">
        <v>391</v>
      </c>
      <c r="K54" s="9" t="s">
        <v>277</v>
      </c>
      <c r="L54" s="9" t="s">
        <v>277</v>
      </c>
      <c r="M54" s="9">
        <v>2017</v>
      </c>
      <c r="N54" s="9" t="s">
        <v>387</v>
      </c>
      <c r="O54" s="9" t="s">
        <v>184</v>
      </c>
      <c r="P54" s="9" t="s">
        <v>369</v>
      </c>
      <c r="Q54" s="9" t="s">
        <v>196</v>
      </c>
      <c r="R54" s="9" t="s">
        <v>66</v>
      </c>
      <c r="S54" s="34" t="s">
        <v>743</v>
      </c>
      <c r="T54" s="65" t="s">
        <v>277</v>
      </c>
      <c r="U54" s="34" t="s">
        <v>604</v>
      </c>
      <c r="V54" s="74" t="s">
        <v>389</v>
      </c>
      <c r="W54" s="74" t="s">
        <v>388</v>
      </c>
    </row>
    <row r="55" spans="1:23" s="39" customFormat="1" ht="134.25" customHeight="1">
      <c r="A55" s="27">
        <f t="shared" si="0"/>
        <v>50</v>
      </c>
      <c r="B55" s="34">
        <v>-27.37</v>
      </c>
      <c r="C55" s="34">
        <v>32.539</v>
      </c>
      <c r="D55" s="34">
        <v>3</v>
      </c>
      <c r="E55" s="34">
        <v>2</v>
      </c>
      <c r="F55" s="61" t="s">
        <v>966</v>
      </c>
      <c r="G55" s="9" t="s">
        <v>111</v>
      </c>
      <c r="H55" s="9" t="s">
        <v>967</v>
      </c>
      <c r="I55" s="9" t="s">
        <v>968</v>
      </c>
      <c r="J55" s="9" t="s">
        <v>846</v>
      </c>
      <c r="K55" s="62" t="s">
        <v>277</v>
      </c>
      <c r="L55" s="9" t="s">
        <v>277</v>
      </c>
      <c r="M55" s="9">
        <v>2022</v>
      </c>
      <c r="N55" s="9" t="s">
        <v>785</v>
      </c>
      <c r="O55" s="9" t="s">
        <v>785</v>
      </c>
      <c r="P55" s="9" t="s">
        <v>220</v>
      </c>
      <c r="Q55" s="9" t="s">
        <v>220</v>
      </c>
      <c r="R55" s="9" t="s">
        <v>969</v>
      </c>
      <c r="S55" s="34" t="s">
        <v>970</v>
      </c>
      <c r="T55" s="65" t="s">
        <v>277</v>
      </c>
      <c r="U55" s="66" t="s">
        <v>971</v>
      </c>
      <c r="V55" s="67" t="s">
        <v>972</v>
      </c>
      <c r="W55" s="73" t="s">
        <v>973</v>
      </c>
    </row>
    <row r="56" spans="1:23" s="39" customFormat="1" ht="276.75">
      <c r="A56" s="27">
        <f t="shared" si="0"/>
        <v>51</v>
      </c>
      <c r="B56" s="34">
        <v>31.006</v>
      </c>
      <c r="C56" s="34">
        <v>-88.011</v>
      </c>
      <c r="D56" s="38">
        <v>5</v>
      </c>
      <c r="E56" s="34">
        <v>2</v>
      </c>
      <c r="F56" s="61" t="s">
        <v>929</v>
      </c>
      <c r="G56" s="9" t="s">
        <v>782</v>
      </c>
      <c r="H56" s="9" t="s">
        <v>118</v>
      </c>
      <c r="I56" s="42" t="s">
        <v>930</v>
      </c>
      <c r="J56" s="9">
        <v>0.057</v>
      </c>
      <c r="K56" s="9" t="s">
        <v>277</v>
      </c>
      <c r="L56" s="9" t="s">
        <v>277</v>
      </c>
      <c r="M56" s="9">
        <v>2012</v>
      </c>
      <c r="N56" s="9" t="s">
        <v>931</v>
      </c>
      <c r="O56" s="9" t="s">
        <v>182</v>
      </c>
      <c r="P56" s="9" t="s">
        <v>932</v>
      </c>
      <c r="Q56" s="9" t="s">
        <v>933</v>
      </c>
      <c r="R56" s="9" t="s">
        <v>934</v>
      </c>
      <c r="S56" s="66" t="s">
        <v>935</v>
      </c>
      <c r="T56" s="65" t="s">
        <v>277</v>
      </c>
      <c r="U56" s="34" t="s">
        <v>936</v>
      </c>
      <c r="V56" s="67" t="s">
        <v>788</v>
      </c>
      <c r="W56" s="74" t="s">
        <v>937</v>
      </c>
    </row>
    <row r="57" spans="1:23" s="39" customFormat="1" ht="264">
      <c r="A57" s="27">
        <f t="shared" si="0"/>
        <v>52</v>
      </c>
      <c r="B57" s="34">
        <v>49.94</v>
      </c>
      <c r="C57" s="34">
        <v>19.05</v>
      </c>
      <c r="D57" s="34">
        <v>5</v>
      </c>
      <c r="E57" s="34">
        <v>3</v>
      </c>
      <c r="F57" s="61" t="s">
        <v>1052</v>
      </c>
      <c r="G57" s="9" t="s">
        <v>782</v>
      </c>
      <c r="H57" s="9" t="s">
        <v>268</v>
      </c>
      <c r="I57" s="9" t="s">
        <v>1053</v>
      </c>
      <c r="J57" s="9">
        <v>0.0008</v>
      </c>
      <c r="K57" s="62" t="s">
        <v>267</v>
      </c>
      <c r="L57" s="9" t="s">
        <v>1054</v>
      </c>
      <c r="M57" s="9">
        <v>2004</v>
      </c>
      <c r="N57" s="9" t="s">
        <v>785</v>
      </c>
      <c r="O57" s="9" t="s">
        <v>785</v>
      </c>
      <c r="P57" s="9" t="s">
        <v>369</v>
      </c>
      <c r="Q57" s="9" t="s">
        <v>196</v>
      </c>
      <c r="R57" s="9" t="s">
        <v>1055</v>
      </c>
      <c r="S57" s="34" t="s">
        <v>1056</v>
      </c>
      <c r="T57" s="65" t="s">
        <v>267</v>
      </c>
      <c r="U57" s="66" t="s">
        <v>1057</v>
      </c>
      <c r="V57" s="67" t="s">
        <v>1058</v>
      </c>
      <c r="W57" s="73" t="s">
        <v>1059</v>
      </c>
    </row>
    <row r="58" spans="1:23" s="39" customFormat="1" ht="92.25">
      <c r="A58" s="27">
        <f t="shared" si="0"/>
        <v>53</v>
      </c>
      <c r="B58" s="34">
        <v>46.885</v>
      </c>
      <c r="C58" s="34">
        <v>-102.316</v>
      </c>
      <c r="D58" s="34">
        <v>1</v>
      </c>
      <c r="E58" s="34">
        <v>2</v>
      </c>
      <c r="F58" s="61" t="s">
        <v>584</v>
      </c>
      <c r="G58" s="34" t="s">
        <v>91</v>
      </c>
      <c r="H58" s="9" t="s">
        <v>118</v>
      </c>
      <c r="I58" s="9" t="s">
        <v>6</v>
      </c>
      <c r="J58" s="9">
        <v>0.18</v>
      </c>
      <c r="K58" s="9" t="s">
        <v>277</v>
      </c>
      <c r="L58" s="9" t="s">
        <v>277</v>
      </c>
      <c r="M58" s="9">
        <v>2025</v>
      </c>
      <c r="N58" s="9" t="s">
        <v>627</v>
      </c>
      <c r="O58" s="9" t="s">
        <v>183</v>
      </c>
      <c r="P58" s="9" t="s">
        <v>189</v>
      </c>
      <c r="Q58" s="19" t="s">
        <v>196</v>
      </c>
      <c r="R58" s="9" t="s">
        <v>216</v>
      </c>
      <c r="S58" s="66" t="s">
        <v>654</v>
      </c>
      <c r="T58" s="65" t="s">
        <v>277</v>
      </c>
      <c r="U58" s="66" t="s">
        <v>653</v>
      </c>
      <c r="V58" s="72" t="s">
        <v>608</v>
      </c>
      <c r="W58" s="74" t="s">
        <v>652</v>
      </c>
    </row>
    <row r="59" spans="1:23" s="39" customFormat="1" ht="132">
      <c r="A59" s="27">
        <f t="shared" si="0"/>
        <v>54</v>
      </c>
      <c r="B59" s="84">
        <v>36.82</v>
      </c>
      <c r="C59" s="84">
        <v>-106.9</v>
      </c>
      <c r="D59" s="38">
        <v>5</v>
      </c>
      <c r="E59" s="34">
        <v>3</v>
      </c>
      <c r="F59" s="61" t="s">
        <v>852</v>
      </c>
      <c r="G59" s="9" t="s">
        <v>782</v>
      </c>
      <c r="H59" s="9" t="s">
        <v>118</v>
      </c>
      <c r="I59" s="9" t="s">
        <v>410</v>
      </c>
      <c r="J59" s="42" t="s">
        <v>853</v>
      </c>
      <c r="K59" s="9" t="s">
        <v>277</v>
      </c>
      <c r="L59" s="9" t="s">
        <v>277</v>
      </c>
      <c r="M59" s="9">
        <v>2008</v>
      </c>
      <c r="N59" s="9" t="s">
        <v>785</v>
      </c>
      <c r="O59" s="9" t="s">
        <v>785</v>
      </c>
      <c r="P59" s="9" t="s">
        <v>197</v>
      </c>
      <c r="Q59" s="9" t="s">
        <v>854</v>
      </c>
      <c r="R59" s="9" t="s">
        <v>855</v>
      </c>
      <c r="S59" s="66" t="s">
        <v>856</v>
      </c>
      <c r="T59" s="65" t="s">
        <v>277</v>
      </c>
      <c r="U59" s="34" t="s">
        <v>857</v>
      </c>
      <c r="V59" s="67" t="s">
        <v>788</v>
      </c>
      <c r="W59" s="74" t="s">
        <v>858</v>
      </c>
    </row>
    <row r="60" spans="1:23" s="39" customFormat="1" ht="224.25">
      <c r="A60" s="27">
        <f t="shared" si="0"/>
        <v>55</v>
      </c>
      <c r="B60" s="34">
        <v>39.56</v>
      </c>
      <c r="C60" s="34">
        <v>109.74</v>
      </c>
      <c r="D60" s="38">
        <v>5</v>
      </c>
      <c r="E60" s="34">
        <v>2</v>
      </c>
      <c r="F60" s="61" t="s">
        <v>911</v>
      </c>
      <c r="G60" s="9" t="s">
        <v>782</v>
      </c>
      <c r="H60" s="9" t="s">
        <v>115</v>
      </c>
      <c r="I60" s="42" t="s">
        <v>128</v>
      </c>
      <c r="J60" s="9">
        <v>0.1</v>
      </c>
      <c r="K60" s="62" t="s">
        <v>267</v>
      </c>
      <c r="L60" s="88">
        <v>0.992</v>
      </c>
      <c r="M60" s="9">
        <v>2011</v>
      </c>
      <c r="N60" s="9" t="s">
        <v>176</v>
      </c>
      <c r="O60" s="9" t="s">
        <v>184</v>
      </c>
      <c r="P60" s="9" t="s">
        <v>369</v>
      </c>
      <c r="Q60" s="9" t="s">
        <v>902</v>
      </c>
      <c r="R60" s="9" t="s">
        <v>216</v>
      </c>
      <c r="S60" s="66" t="s">
        <v>912</v>
      </c>
      <c r="T60" s="65" t="s">
        <v>277</v>
      </c>
      <c r="U60" s="34" t="s">
        <v>913</v>
      </c>
      <c r="V60" s="67" t="s">
        <v>788</v>
      </c>
      <c r="W60" s="74" t="s">
        <v>914</v>
      </c>
    </row>
    <row r="61" spans="1:23" s="39" customFormat="1" ht="92.25" customHeight="1">
      <c r="A61" s="27">
        <f t="shared" si="0"/>
        <v>56</v>
      </c>
      <c r="B61" s="34">
        <v>37.46</v>
      </c>
      <c r="C61" s="34">
        <v>118.49</v>
      </c>
      <c r="D61" s="38">
        <v>4</v>
      </c>
      <c r="E61" s="34">
        <v>1</v>
      </c>
      <c r="F61" s="61" t="s">
        <v>901</v>
      </c>
      <c r="G61" s="9" t="s">
        <v>110</v>
      </c>
      <c r="H61" s="9" t="s">
        <v>115</v>
      </c>
      <c r="I61" s="42" t="s">
        <v>13</v>
      </c>
      <c r="J61" s="9">
        <v>0.04</v>
      </c>
      <c r="K61" s="62" t="s">
        <v>267</v>
      </c>
      <c r="L61" s="9" t="s">
        <v>277</v>
      </c>
      <c r="M61" s="9">
        <v>2010</v>
      </c>
      <c r="N61" s="9" t="s">
        <v>159</v>
      </c>
      <c r="O61" s="9" t="s">
        <v>182</v>
      </c>
      <c r="P61" s="9" t="s">
        <v>369</v>
      </c>
      <c r="Q61" s="9" t="s">
        <v>902</v>
      </c>
      <c r="R61" s="9" t="s">
        <v>67</v>
      </c>
      <c r="S61" s="66" t="s">
        <v>903</v>
      </c>
      <c r="T61" s="65" t="s">
        <v>277</v>
      </c>
      <c r="U61" s="34" t="s">
        <v>904</v>
      </c>
      <c r="V61" s="67" t="s">
        <v>788</v>
      </c>
      <c r="W61" s="74" t="s">
        <v>905</v>
      </c>
    </row>
    <row r="62" spans="1:23" s="39" customFormat="1" ht="118.5">
      <c r="A62" s="27">
        <f t="shared" si="0"/>
        <v>57</v>
      </c>
      <c r="B62" s="38">
        <v>35.78</v>
      </c>
      <c r="C62" s="38">
        <v>115.02</v>
      </c>
      <c r="D62" s="38">
        <v>4</v>
      </c>
      <c r="E62" s="34">
        <v>1</v>
      </c>
      <c r="F62" s="61" t="s">
        <v>375</v>
      </c>
      <c r="G62" s="9" t="s">
        <v>110</v>
      </c>
      <c r="H62" s="9" t="s">
        <v>115</v>
      </c>
      <c r="I62" s="9" t="s">
        <v>376</v>
      </c>
      <c r="J62" s="42" t="s">
        <v>377</v>
      </c>
      <c r="K62" s="9" t="s">
        <v>277</v>
      </c>
      <c r="L62" s="9" t="s">
        <v>665</v>
      </c>
      <c r="M62" s="9" t="s">
        <v>378</v>
      </c>
      <c r="N62" s="9" t="s">
        <v>379</v>
      </c>
      <c r="O62" s="9" t="s">
        <v>380</v>
      </c>
      <c r="P62" s="9" t="s">
        <v>369</v>
      </c>
      <c r="Q62" s="9" t="s">
        <v>196</v>
      </c>
      <c r="R62" s="9" t="s">
        <v>66</v>
      </c>
      <c r="S62" s="34" t="s">
        <v>382</v>
      </c>
      <c r="T62" s="65" t="s">
        <v>277</v>
      </c>
      <c r="U62" s="34"/>
      <c r="V62" s="73" t="s">
        <v>623</v>
      </c>
      <c r="W62" s="74" t="s">
        <v>381</v>
      </c>
    </row>
    <row r="63" spans="1:23" s="39" customFormat="1" ht="105">
      <c r="A63" s="27">
        <f t="shared" si="0"/>
        <v>58</v>
      </c>
      <c r="B63" s="34">
        <v>53.28</v>
      </c>
      <c r="C63" s="34">
        <v>-109.37</v>
      </c>
      <c r="D63" s="34">
        <v>4</v>
      </c>
      <c r="E63" s="34">
        <v>1</v>
      </c>
      <c r="F63" s="61" t="s">
        <v>961</v>
      </c>
      <c r="G63" s="9" t="s">
        <v>110</v>
      </c>
      <c r="H63" s="9" t="s">
        <v>119</v>
      </c>
      <c r="I63" s="9" t="s">
        <v>23</v>
      </c>
      <c r="J63" s="9">
        <v>0.01</v>
      </c>
      <c r="K63" s="62" t="s">
        <v>277</v>
      </c>
      <c r="L63" s="9" t="s">
        <v>277</v>
      </c>
      <c r="M63" s="9">
        <v>2019</v>
      </c>
      <c r="N63" s="9" t="s">
        <v>962</v>
      </c>
      <c r="O63" s="9" t="s">
        <v>182</v>
      </c>
      <c r="P63" s="9" t="s">
        <v>220</v>
      </c>
      <c r="Q63" s="9" t="s">
        <v>220</v>
      </c>
      <c r="R63" s="9" t="s">
        <v>66</v>
      </c>
      <c r="S63" s="34" t="s">
        <v>963</v>
      </c>
      <c r="T63" s="65" t="s">
        <v>277</v>
      </c>
      <c r="U63" s="66" t="s">
        <v>964</v>
      </c>
      <c r="V63" s="67" t="s">
        <v>788</v>
      </c>
      <c r="W63" s="73" t="s">
        <v>965</v>
      </c>
    </row>
    <row r="64" spans="1:23" s="39" customFormat="1" ht="250.5">
      <c r="A64" s="27">
        <f t="shared" si="0"/>
        <v>59</v>
      </c>
      <c r="B64" s="34">
        <v>59.624</v>
      </c>
      <c r="C64" s="34">
        <v>10.372</v>
      </c>
      <c r="D64" s="34">
        <v>4</v>
      </c>
      <c r="E64" s="34">
        <v>5</v>
      </c>
      <c r="F64" s="61" t="s">
        <v>1069</v>
      </c>
      <c r="G64" s="9" t="s">
        <v>110</v>
      </c>
      <c r="H64" s="9" t="s">
        <v>113</v>
      </c>
      <c r="I64" s="9" t="s">
        <v>1070</v>
      </c>
      <c r="J64" s="9" t="s">
        <v>1071</v>
      </c>
      <c r="K64" s="62" t="s">
        <v>267</v>
      </c>
      <c r="L64" s="9" t="s">
        <v>277</v>
      </c>
      <c r="M64" s="9">
        <v>2011</v>
      </c>
      <c r="N64" s="9" t="s">
        <v>785</v>
      </c>
      <c r="O64" s="9" t="s">
        <v>785</v>
      </c>
      <c r="P64" s="9" t="s">
        <v>369</v>
      </c>
      <c r="Q64" s="9" t="s">
        <v>277</v>
      </c>
      <c r="R64" s="9" t="s">
        <v>1072</v>
      </c>
      <c r="S64" s="34" t="s">
        <v>1073</v>
      </c>
      <c r="T64" s="65" t="s">
        <v>267</v>
      </c>
      <c r="U64" s="66" t="s">
        <v>1074</v>
      </c>
      <c r="V64" s="73" t="s">
        <v>1075</v>
      </c>
      <c r="W64" s="73" t="s">
        <v>1076</v>
      </c>
    </row>
    <row r="65" spans="1:23" s="39" customFormat="1" ht="144.75">
      <c r="A65" s="27">
        <f t="shared" si="0"/>
        <v>60</v>
      </c>
      <c r="B65" s="34">
        <v>46.554</v>
      </c>
      <c r="C65" s="34">
        <v>19.667</v>
      </c>
      <c r="D65" s="34">
        <v>5</v>
      </c>
      <c r="E65" s="34">
        <v>1</v>
      </c>
      <c r="F65" s="61" t="s">
        <v>1029</v>
      </c>
      <c r="G65" s="9" t="s">
        <v>782</v>
      </c>
      <c r="H65" s="9" t="s">
        <v>1020</v>
      </c>
      <c r="I65" s="9" t="s">
        <v>1030</v>
      </c>
      <c r="J65" s="9">
        <v>0.05</v>
      </c>
      <c r="K65" s="62" t="s">
        <v>277</v>
      </c>
      <c r="L65" s="9" t="s">
        <v>277</v>
      </c>
      <c r="M65" s="9">
        <v>1992</v>
      </c>
      <c r="N65" s="9" t="s">
        <v>164</v>
      </c>
      <c r="O65" s="9" t="s">
        <v>179</v>
      </c>
      <c r="P65" s="9" t="s">
        <v>277</v>
      </c>
      <c r="Q65" s="9" t="s">
        <v>277</v>
      </c>
      <c r="R65" s="9" t="s">
        <v>66</v>
      </c>
      <c r="S65" s="34" t="s">
        <v>1031</v>
      </c>
      <c r="T65" s="65" t="s">
        <v>277</v>
      </c>
      <c r="U65" s="66" t="s">
        <v>1032</v>
      </c>
      <c r="V65" s="67" t="s">
        <v>1033</v>
      </c>
      <c r="W65" s="73" t="s">
        <v>1034</v>
      </c>
    </row>
    <row r="66" spans="1:23" s="39" customFormat="1" ht="237">
      <c r="A66" s="27">
        <f t="shared" si="0"/>
        <v>61</v>
      </c>
      <c r="B66" s="84">
        <v>42.631559</v>
      </c>
      <c r="C66" s="84">
        <v>141.648856</v>
      </c>
      <c r="D66" s="38">
        <v>4</v>
      </c>
      <c r="E66" s="34">
        <v>2</v>
      </c>
      <c r="F66" s="61" t="s">
        <v>394</v>
      </c>
      <c r="G66" s="9" t="s">
        <v>110</v>
      </c>
      <c r="H66" s="9" t="s">
        <v>356</v>
      </c>
      <c r="I66" s="9" t="s">
        <v>395</v>
      </c>
      <c r="J66" s="42" t="s">
        <v>391</v>
      </c>
      <c r="K66" s="9" t="s">
        <v>277</v>
      </c>
      <c r="L66" s="9" t="s">
        <v>277</v>
      </c>
      <c r="M66" s="9">
        <v>2016</v>
      </c>
      <c r="N66" s="9" t="s">
        <v>170</v>
      </c>
      <c r="O66" s="9" t="s">
        <v>626</v>
      </c>
      <c r="P66" s="9" t="s">
        <v>267</v>
      </c>
      <c r="Q66" s="9" t="s">
        <v>508</v>
      </c>
      <c r="R66" s="9" t="s">
        <v>507</v>
      </c>
      <c r="S66" s="34" t="s">
        <v>509</v>
      </c>
      <c r="T66" s="65" t="s">
        <v>277</v>
      </c>
      <c r="U66" s="34" t="s">
        <v>510</v>
      </c>
      <c r="V66" s="74" t="s">
        <v>622</v>
      </c>
      <c r="W66" s="74" t="s">
        <v>396</v>
      </c>
    </row>
    <row r="67" spans="1:23" s="39" customFormat="1" ht="52.5">
      <c r="A67" s="27">
        <f t="shared" si="0"/>
        <v>62</v>
      </c>
      <c r="B67" s="34">
        <v>43.43</v>
      </c>
      <c r="C67" s="34">
        <v>-0.58</v>
      </c>
      <c r="D67" s="34">
        <v>5</v>
      </c>
      <c r="E67" s="34">
        <v>1</v>
      </c>
      <c r="F67" s="69" t="s">
        <v>238</v>
      </c>
      <c r="G67" s="9" t="s">
        <v>782</v>
      </c>
      <c r="H67" s="9" t="s">
        <v>114</v>
      </c>
      <c r="I67" s="86" t="s">
        <v>54</v>
      </c>
      <c r="J67" s="9">
        <v>0.0158</v>
      </c>
      <c r="K67" s="9" t="s">
        <v>277</v>
      </c>
      <c r="L67" s="9" t="s">
        <v>286</v>
      </c>
      <c r="M67" s="9">
        <v>2010</v>
      </c>
      <c r="N67" s="9" t="s">
        <v>241</v>
      </c>
      <c r="O67" s="9" t="s">
        <v>186</v>
      </c>
      <c r="P67" s="9" t="s">
        <v>189</v>
      </c>
      <c r="Q67" s="9" t="s">
        <v>55</v>
      </c>
      <c r="R67" s="86" t="s">
        <v>242</v>
      </c>
      <c r="S67" s="89" t="s">
        <v>625</v>
      </c>
      <c r="T67" s="65" t="s">
        <v>277</v>
      </c>
      <c r="U67" s="36" t="s">
        <v>505</v>
      </c>
      <c r="V67" s="74" t="s">
        <v>45</v>
      </c>
      <c r="W67" s="74" t="s">
        <v>624</v>
      </c>
    </row>
    <row r="68" spans="1:23" s="39" customFormat="1" ht="105">
      <c r="A68" s="27">
        <f t="shared" si="0"/>
        <v>63</v>
      </c>
      <c r="B68" s="34">
        <v>32.71</v>
      </c>
      <c r="C68" s="34">
        <v>-103.135</v>
      </c>
      <c r="D68" s="34">
        <v>5</v>
      </c>
      <c r="E68" s="34">
        <v>1</v>
      </c>
      <c r="F68" s="69" t="s">
        <v>783</v>
      </c>
      <c r="G68" s="9" t="s">
        <v>782</v>
      </c>
      <c r="H68" s="9" t="s">
        <v>118</v>
      </c>
      <c r="I68" s="9" t="s">
        <v>410</v>
      </c>
      <c r="J68" s="9" t="s">
        <v>784</v>
      </c>
      <c r="K68" s="62" t="s">
        <v>267</v>
      </c>
      <c r="L68" s="9" t="s">
        <v>277</v>
      </c>
      <c r="M68" s="9">
        <v>2002</v>
      </c>
      <c r="N68" s="9" t="s">
        <v>785</v>
      </c>
      <c r="O68" s="9" t="s">
        <v>785</v>
      </c>
      <c r="P68" s="9" t="s">
        <v>369</v>
      </c>
      <c r="Q68" s="9" t="s">
        <v>196</v>
      </c>
      <c r="R68" s="9" t="s">
        <v>786</v>
      </c>
      <c r="S68" s="66" t="s">
        <v>787</v>
      </c>
      <c r="T68" s="65" t="s">
        <v>277</v>
      </c>
      <c r="U68" s="66"/>
      <c r="V68" s="67" t="s">
        <v>788</v>
      </c>
      <c r="W68" s="74" t="s">
        <v>789</v>
      </c>
    </row>
    <row r="69" spans="1:23" s="39" customFormat="1" ht="52.5">
      <c r="A69" s="27">
        <f t="shared" si="0"/>
        <v>64</v>
      </c>
      <c r="B69" s="34">
        <v>37.65</v>
      </c>
      <c r="C69" s="34">
        <v>108.91</v>
      </c>
      <c r="D69" s="34">
        <v>5</v>
      </c>
      <c r="E69" s="34">
        <v>1</v>
      </c>
      <c r="F69" s="69" t="s">
        <v>245</v>
      </c>
      <c r="G69" s="9" t="s">
        <v>782</v>
      </c>
      <c r="H69" s="9" t="s">
        <v>115</v>
      </c>
      <c r="I69" s="9" t="s">
        <v>125</v>
      </c>
      <c r="J69" s="9">
        <v>0.007</v>
      </c>
      <c r="K69" s="9" t="s">
        <v>277</v>
      </c>
      <c r="L69" s="9" t="s">
        <v>277</v>
      </c>
      <c r="M69" s="9">
        <v>2014</v>
      </c>
      <c r="N69" s="9" t="s">
        <v>244</v>
      </c>
      <c r="O69" s="9" t="s">
        <v>184</v>
      </c>
      <c r="P69" s="9" t="s">
        <v>237</v>
      </c>
      <c r="Q69" s="9" t="s">
        <v>71</v>
      </c>
      <c r="R69" s="9" t="s">
        <v>246</v>
      </c>
      <c r="S69" s="66" t="s">
        <v>615</v>
      </c>
      <c r="T69" s="65" t="s">
        <v>277</v>
      </c>
      <c r="U69" s="36" t="s">
        <v>506</v>
      </c>
      <c r="V69" s="74" t="s">
        <v>52</v>
      </c>
      <c r="W69" s="74"/>
    </row>
    <row r="70" spans="1:23" s="39" customFormat="1" ht="210.75">
      <c r="A70" s="27">
        <f>ROW(A70)-5</f>
        <v>65</v>
      </c>
      <c r="B70" s="38">
        <v>59.15</v>
      </c>
      <c r="C70" s="38">
        <v>-118.706</v>
      </c>
      <c r="D70" s="34">
        <v>5</v>
      </c>
      <c r="E70" s="34">
        <v>1</v>
      </c>
      <c r="F70" s="61" t="s">
        <v>826</v>
      </c>
      <c r="G70" s="9" t="s">
        <v>782</v>
      </c>
      <c r="H70" s="9" t="s">
        <v>119</v>
      </c>
      <c r="I70" s="9" t="s">
        <v>3</v>
      </c>
      <c r="J70" s="42" t="s">
        <v>827</v>
      </c>
      <c r="K70" s="9" t="s">
        <v>277</v>
      </c>
      <c r="L70" s="9" t="s">
        <v>828</v>
      </c>
      <c r="M70" s="9">
        <v>2005</v>
      </c>
      <c r="N70" s="9" t="s">
        <v>164</v>
      </c>
      <c r="O70" s="9" t="s">
        <v>179</v>
      </c>
      <c r="P70" s="9" t="s">
        <v>423</v>
      </c>
      <c r="Q70" s="9" t="s">
        <v>267</v>
      </c>
      <c r="R70" s="9" t="s">
        <v>66</v>
      </c>
      <c r="S70" s="34" t="s">
        <v>829</v>
      </c>
      <c r="T70" s="65" t="s">
        <v>277</v>
      </c>
      <c r="U70" s="34" t="s">
        <v>830</v>
      </c>
      <c r="V70" s="67" t="s">
        <v>788</v>
      </c>
      <c r="W70" s="74" t="s">
        <v>831</v>
      </c>
    </row>
  </sheetData>
  <sheetProtection/>
  <hyperlinks>
    <hyperlink ref="I67" r:id="rId1" tooltip="Aquitaine" display="http://fr.wikipedia.org/wiki/Aquitaine"/>
    <hyperlink ref="V37" r:id="rId2" display="https://sequestration.mit.edu/"/>
    <hyperlink ref="W51" r:id="rId3" display="https://www.gem.wiki/Osaki_CoolGen_Project"/>
    <hyperlink ref="W47" r:id="rId4" display="https://www.toshiba-energy.com/en/thermal/topics/ccs-1.htm"/>
    <hyperlink ref="V54" r:id="rId5" display="http://www.infopetro.com/company/ViewCompany.asp?id=897"/>
    <hyperlink ref="W66" r:id="rId6" display="https://www.japanccs.com/en/"/>
    <hyperlink ref="W23" r:id="rId7" display="https://www.drax.com/press_release/world-first-co2-beccs-ccus/"/>
    <hyperlink ref="W37" r:id="rId8" display="https://www.researchgate.net/publication/272380441_Jingbian_CCS_Project_China_Second_Year_of_Injection_Measurement_Monitoring_and_Verification"/>
    <hyperlink ref="W40" r:id="rId9" display="https://innovations.icac.com/karamay-dunhua-project/"/>
    <hyperlink ref="W62" r:id="rId10" display="https://www.woodmac.com/reports/upstream-oil-and-gas-zhongyuan-oil-fields-4654015"/>
    <hyperlink ref="V69" r:id="rId11" display="http://www.sciencedirect.com/science/article/pii/S1876610214021304"/>
    <hyperlink ref="V8" r:id="rId12" display="Global CCS Institute - CCS Global Status Report"/>
    <hyperlink ref="V20" r:id="rId13" display="Global CCS Institute - CCS Global Status Report"/>
    <hyperlink ref="V22" r:id="rId14" display="Global CCS Institute - CCS Global Status Report"/>
    <hyperlink ref="V23" r:id="rId15" display="Global CCS Institute - CCS Global Status Report"/>
    <hyperlink ref="V47" r:id="rId16" display="Global CCS Institute - CCS Global Status Report"/>
    <hyperlink ref="V52" r:id="rId17" display="Global CCS Institute - CCS Global Status Report"/>
    <hyperlink ref="V67" r:id="rId18" display="Global CCS Institute"/>
    <hyperlink ref="V51" r:id="rId19" display="Global CCS Institute - CCS Global Status Report"/>
    <hyperlink ref="V34" r:id="rId20" display="Global CCS Institute"/>
    <hyperlink ref="V16" r:id="rId21" display="Global CCS Institute - CCS Global Status Report"/>
    <hyperlink ref="V58" r:id="rId22" display="Global CCS Institute - CCS Global Status Report"/>
    <hyperlink ref="W58" r:id="rId23" display="https://undeerc.org/pcor/CO2SequestrationProjects/RedTrail.aspx"/>
    <hyperlink ref="W16" r:id="rId24" display="https://ww2.arb.ca.gov/sites/default/files/classic//cc/scopingplan/meetings/121119/ces_cn_ccapture_dec2019.pdf"/>
    <hyperlink ref="W34" r:id="rId25" display="https://hydrogenenergysupplychain.com/"/>
    <hyperlink ref="W29" r:id="rId26" display="https://www.globalccsinstitute.com/news-media/insights/new-ccs-facilities-added-to-global-ccs-institute-database/"/>
    <hyperlink ref="W67" r:id="rId27" display="https://www.globalccsinstitute.com/archive/hub/publications/194253/carbon-capture-storage-lacq-pilot.pdf"/>
    <hyperlink ref="W54" r:id="rId28" display="https://www.globalccsinstitute.com/news-media/insights/carbon-capture-and-storage-in-de-carbonising-the-chinese-economy/"/>
    <hyperlink ref="W52" r:id="rId29" display="https://news.maryland.gov/mea/wp-content/uploads/sites/15/2019/11/Update-on-CCUS-in-the-United-States-by-Mark-Ackiewicz-Director-Division-of-CCUS-RD-at-U.S.-Department-of-Energy-.pdf"/>
    <hyperlink ref="W20" r:id="rId30" display="http://www.coreenergyllc.com/what-we-do/co2-enhanced-oil-recovery/"/>
    <hyperlink ref="W8" r:id="rId31" display="https://www.energy.gov/sites/prod/files/2017/12/f46/jordan_bioeconomy_2017.pdf"/>
    <hyperlink ref="W17" r:id="rId32" display="http://www.cnpc.com.cn/en/xhtml/pdf/2018CCSEORinJilin.pdf "/>
  </hyperlinks>
  <printOptions/>
  <pageMargins left="0.75" right="0.75" top="1" bottom="1" header="0.5" footer="0.5"/>
  <pageSetup horizontalDpi="600" verticalDpi="600" orientation="portrait" paperSize="9" r:id="rId3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Maciej Kłonowski</dc:creator>
  <cp:keywords/>
  <dc:description/>
  <cp:lastModifiedBy>Adam Wójcicki</cp:lastModifiedBy>
  <cp:lastPrinted>2017-09-27T08:36:53Z</cp:lastPrinted>
  <dcterms:created xsi:type="dcterms:W3CDTF">2015-04-01T15:24:28Z</dcterms:created>
  <dcterms:modified xsi:type="dcterms:W3CDTF">2021-07-16T12:54:37Z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